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Budget" sheetId="3" state="visible" r:id="rId3"/>
    <sheet xmlns:r="http://schemas.openxmlformats.org/officeDocument/2006/relationships" name="Ad Data" sheetId="4" state="visible" r:id="rId4"/>
    <sheet xmlns:r="http://schemas.openxmlformats.org/officeDocument/2006/relationships" name="Calculations" sheetId="5" state="visible" r:id="rId5"/>
    <sheet xmlns:r="http://schemas.openxmlformats.org/officeDocument/2006/relationships" name="Lists" sheetId="6" state="visible" r:id="rId6"/>
  </sheets>
  <definedNames>
    <definedName name="_xlnm.Print_Area" localSheetId="1">'Dashboard'!$A$1:$S$39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[&gt;=10000000]&quot;₹&quot;##\,##\,##\,##0;[&gt;=100000]&quot;₹&quot;##\,##\,##0;&quot;₹&quot;##,##0"/>
    <numFmt numFmtId="165" formatCode="yyyy-mm-dd"/>
    <numFmt numFmtId="166" formatCode="dd-mmm-yyyy"/>
    <numFmt numFmtId="167" formatCode="&quot;₹&quot;#,##0.00"/>
    <numFmt numFmtId="168" formatCode="0.0%"/>
  </numFmts>
  <fonts count="12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i val="1"/>
      <color rgb="001B4332"/>
      <sz val="11"/>
    </font>
    <font>
      <name val="Calibri"/>
      <b val="1"/>
      <color rgb="00FFFFFF"/>
      <sz val="12"/>
    </font>
    <font>
      <name val="Calibri"/>
      <b val="1"/>
      <color rgb="001F2933"/>
      <sz val="10"/>
    </font>
    <font>
      <name val="Calibri"/>
      <color rgb="001F2933"/>
      <sz val="10"/>
    </font>
    <font>
      <name val="Calibri"/>
      <b val="1"/>
      <color rgb="00FFFFFF"/>
      <sz val="16"/>
    </font>
    <font>
      <name val="Calibri"/>
      <i val="1"/>
      <color rgb="001B4332"/>
      <sz val="10"/>
    </font>
    <font>
      <name val="Calibri"/>
      <b val="1"/>
      <color rgb="00FFFFFF"/>
      <sz val="10"/>
    </font>
    <font>
      <name val="Calibri"/>
      <b val="1"/>
      <color rgb="001B5E3B"/>
      <sz val="12"/>
    </font>
    <font>
      <name val="Calibri"/>
      <b val="1"/>
      <color rgb="00FFFFFF"/>
      <sz val="20"/>
    </font>
    <font>
      <name val="Calibri"/>
      <b val="1"/>
      <color rgb="001B5E3B"/>
      <sz val="18"/>
    </font>
  </fonts>
  <fills count="8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7F6EE"/>
      </patternFill>
    </fill>
    <fill>
      <patternFill patternType="solid">
        <fgColor rgb="001B5E3B"/>
      </patternFill>
    </fill>
    <fill>
      <patternFill patternType="solid">
        <fgColor rgb="00FFF4D6"/>
      </patternFill>
    </fill>
    <fill>
      <patternFill patternType="solid">
        <fgColor rgb="00E2EFDA"/>
      </patternFill>
    </fill>
    <fill>
      <patternFill patternType="solid">
        <fgColor rgb="00FFFFFF"/>
      </patternFill>
    </fill>
  </fills>
  <borders count="3">
    <border>
      <left/>
      <right/>
      <top/>
      <bottom/>
      <diagonal/>
    </border>
    <border>
      <left style="thin">
        <color rgb="00C5DDD0"/>
      </left>
      <right style="thin">
        <color rgb="00C5DDD0"/>
      </right>
      <top style="thin">
        <color rgb="00C5DDD0"/>
      </top>
      <bottom style="thin">
        <color rgb="00C5DDD0"/>
      </bottom>
    </border>
    <border>
      <left style="medium">
        <color rgb="00FFFFFF"/>
      </left>
      <right style="medium">
        <color rgb="00FFFFFF"/>
      </right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3" borderId="0" pivotButton="0" quotePrefix="0" xfId="0"/>
    <xf numFmtId="0" fontId="3" fillId="4" borderId="0" pivotButton="0" quotePrefix="0" xfId="0"/>
    <xf numFmtId="0" fontId="4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  <xf numFmtId="0" fontId="10" fillId="2" borderId="0" applyAlignment="1" pivotButton="0" quotePrefix="0" xfId="0">
      <alignment horizontal="center" vertical="center" wrapText="1"/>
    </xf>
    <xf numFmtId="0" fontId="7" fillId="3" borderId="0" applyAlignment="1" pivotButton="0" quotePrefix="0" xfId="0">
      <alignment horizontal="center" vertical="center" wrapText="1"/>
    </xf>
    <xf numFmtId="0" fontId="8" fillId="4" borderId="2" applyAlignment="1" pivotButton="0" quotePrefix="0" xfId="0">
      <alignment horizontal="center" vertical="center" wrapText="1"/>
    </xf>
    <xf numFmtId="0" fontId="0" fillId="0" borderId="2" pivotButton="0" quotePrefix="0" xfId="0"/>
    <xf numFmtId="164" fontId="11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3" fontId="11" fillId="3" borderId="2" applyAlignment="1" pivotButton="0" quotePrefix="0" xfId="0">
      <alignment horizontal="center" vertical="center" wrapText="1"/>
    </xf>
    <xf numFmtId="2" fontId="11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left" vertical="center" wrapText="1"/>
    </xf>
    <xf numFmtId="0" fontId="7" fillId="3" borderId="0" applyAlignment="1" pivotButton="0" quotePrefix="0" xfId="0">
      <alignment horizontal="left" vertical="center" wrapText="1"/>
    </xf>
    <xf numFmtId="0" fontId="8" fillId="4" borderId="1" applyAlignment="1" pivotButton="0" quotePrefix="0" xfId="0">
      <alignment horizontal="center" vertical="center" wrapText="1"/>
    </xf>
    <xf numFmtId="0" fontId="5" fillId="5" borderId="1" applyProtection="1" pivotButton="0" quotePrefix="0" xfId="0">
      <protection locked="0" hidden="0"/>
    </xf>
    <xf numFmtId="164" fontId="5" fillId="5" borderId="1" applyProtection="1" pivotButton="0" quotePrefix="0" xfId="0">
      <protection locked="0" hidden="0"/>
    </xf>
    <xf numFmtId="0" fontId="0" fillId="0" borderId="0" applyProtection="1" pivotButton="0" quotePrefix="0" xfId="0">
      <protection locked="0" hidden="0"/>
    </xf>
    <xf numFmtId="164" fontId="0" fillId="0" borderId="0" applyProtection="1" pivotButton="0" quotePrefix="0" xfId="0">
      <protection locked="0" hidden="0"/>
    </xf>
    <xf numFmtId="166" fontId="5" fillId="5" borderId="1" applyProtection="1" pivotButton="0" quotePrefix="0" xfId="0">
      <protection locked="0" hidden="0"/>
    </xf>
    <xf numFmtId="3" fontId="5" fillId="5" borderId="1" applyProtection="1" pivotButton="0" quotePrefix="0" xfId="0">
      <protection locked="0" hidden="0"/>
    </xf>
    <xf numFmtId="10" fontId="5" fillId="6" borderId="1" pivotButton="0" quotePrefix="0" xfId="0"/>
    <xf numFmtId="167" fontId="5" fillId="6" borderId="1" pivotButton="0" quotePrefix="0" xfId="0"/>
    <xf numFmtId="2" fontId="5" fillId="6" borderId="1" pivotButton="0" quotePrefix="0" xfId="0"/>
    <xf numFmtId="166" fontId="0" fillId="0" borderId="0" applyProtection="1" pivotButton="0" quotePrefix="0" xfId="0">
      <protection locked="0" hidden="0"/>
    </xf>
    <xf numFmtId="3" fontId="0" fillId="0" borderId="0" applyProtection="1" pivotButton="0" quotePrefix="0" xfId="0">
      <protection locked="0" hidden="0"/>
    </xf>
    <xf numFmtId="0" fontId="9" fillId="0" borderId="0" pivotButton="0" quotePrefix="0" xfId="0"/>
    <xf numFmtId="0" fontId="4" fillId="7" borderId="1" pivotButton="0" quotePrefix="0" xfId="0"/>
    <xf numFmtId="164" fontId="5" fillId="6" borderId="1" pivotButton="0" quotePrefix="0" xfId="0"/>
    <xf numFmtId="168" fontId="5" fillId="6" borderId="1" pivotButton="0" quotePrefix="0" xfId="0"/>
    <xf numFmtId="3" fontId="5" fillId="6" borderId="1" pivotButton="0" quotePrefix="0" xfId="0"/>
    <xf numFmtId="0" fontId="4" fillId="3" borderId="1" pivotButton="0" quotePrefix="0" xfId="0"/>
    <xf numFmtId="164" fontId="4" fillId="3" borderId="1" pivotButton="0" quotePrefix="0" xfId="0"/>
    <xf numFmtId="168" fontId="4" fillId="3" borderId="1" pivotButton="0" quotePrefix="0" xfId="0"/>
    <xf numFmtId="3" fontId="4" fillId="3" borderId="1" pivotButton="0" quotePrefix="0" xfId="0"/>
    <xf numFmtId="167" fontId="4" fillId="3" borderId="1" pivotButton="0" quotePrefix="0" xfId="0"/>
    <xf numFmtId="2" fontId="4" fillId="3" borderId="1" pivotButton="0" quotePrefix="0" xfId="0"/>
    <xf numFmtId="0" fontId="8" fillId="4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Spend vs revenue by channel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'Calculations'!B5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'Calculations'!$A$6:$A$11</f>
            </numRef>
          </cat>
          <val>
            <numRef>
              <f>'Calculations'!$B$6:$B$11</f>
            </numRef>
          </val>
        </ser>
        <ser>
          <idx val="1"/>
          <order val="1"/>
          <tx>
            <strRef>
              <f>'Calculations'!H5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'Calculations'!$A$6:$A$11</f>
            </numRef>
          </cat>
          <val>
            <numRef>
              <f>'Calculations'!$H$6:$H$11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&quot;₹&quot;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Cost per lead by channel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'Calculations'!F5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'Calculations'!$A$6:$A$11</f>
            </numRef>
          </cat>
          <val>
            <numRef>
              <f>'Calculations'!$F$6:$F$11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&quot;₹&quot;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Leads by city</a:t>
            </a:r>
          </a:p>
        </rich>
      </tx>
    </title>
    <plotArea>
      <doughnutChart>
        <varyColors val="1"/>
        <ser>
          <idx val="0"/>
          <order val="0"/>
          <tx>
            <strRef>
              <f>'Calculations'!C25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17346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9A227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2E5C8A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0504D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7A4FA0"/>
              </a:solidFill>
              <a:ln xmlns:a="http://schemas.openxmlformats.org/drawingml/2006/main"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3B9C9C"/>
              </a:solidFill>
              <a:ln xmlns:a="http://schemas.openxmlformats.org/drawingml/2006/main">
                <a:prstDash val="solid"/>
              </a:ln>
            </spPr>
          </dPt>
          <cat>
            <numRef>
              <f>'Calculations'!$A$26:$A$31</f>
            </numRef>
          </cat>
          <val>
            <numRef>
              <f>'Calculations'!$C$26:$C$31</f>
            </numRef>
          </val>
        </ser>
        <dLbls>
          <showLegendKey val="0"/>
          <showVal val="0"/>
          <showCatName val="0"/>
          <showSerName val="0"/>
          <showPercent val="1"/>
          <showLeaderLines val="0"/>
        </dLbls>
        <firstSliceAng val="0"/>
        <holeSize val="55"/>
      </doughnutChart>
    </plotArea>
    <legend>
      <legendPos val="b"/>
    </legend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Leads by campaign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'Calculations'!C16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'Calculations'!$A$17:$A$20</f>
            </numRef>
          </cat>
          <val>
            <numRef>
              <f>'Calculations'!$C$17:$C$20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7</row>
      <rowOff>0</rowOff>
    </from>
    <ext cx="5976000" cy="273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7</row>
      <rowOff>0</rowOff>
    </from>
    <ext cx="5976000" cy="2736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23</row>
      <rowOff>0</rowOff>
    </from>
    <ext cx="5976000" cy="2736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10</col>
      <colOff>0</colOff>
      <row>23</row>
      <rowOff>0</rowOff>
    </from>
    <ext cx="5976000" cy="2736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ables/table1.xml><?xml version="1.0" encoding="utf-8"?>
<table xmlns="http://schemas.openxmlformats.org/spreadsheetml/2006/main" id="1" name="Budget" displayName="Budget" ref="A4:B10" headerRowCount="1">
  <autoFilter ref="A4:B10"/>
  <tableColumns count="2">
    <tableColumn id="1" name="Column1"/>
    <tableColumn id="2" name="Column2"/>
  </tableColumns>
  <tableStyleInfo name="TableStyleLight9" showRowStripes="1"/>
</table>
</file>

<file path=xl/tables/table2.xml><?xml version="1.0" encoding="utf-8"?>
<table xmlns="http://schemas.openxmlformats.org/spreadsheetml/2006/main" id="2" name="Ads" displayName="Ads" ref="A4:N74" headerRowCount="1">
  <autoFilter ref="A4:N74"/>
  <tableColumns count="14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>
      <calculatedColumnFormula>IFERROR(Ads[[#This Row],[Clicks]]/Ads[[#This Row],[Impressions]],0)</calculatedColumnFormula>
    </tableColumn>
    <tableColumn id="12" name="Column12">
      <calculatedColumnFormula>IFERROR(Ads[[#This Row],[Spend]]/Ads[[#This Row],[Clicks]],0)</calculatedColumnFormula>
    </tableColumn>
    <tableColumn id="13" name="Column13">
      <calculatedColumnFormula>IFERROR(Ads[[#This Row],[Spend]]/Ads[[#This Row],[Leads]],0)</calculatedColumnFormula>
    </tableColumn>
    <tableColumn id="14" name="Column14">
      <calculatedColumnFormula>IFERROR(Ads[[#This Row],[Revenue]]/Ads[[#This Row],[Spend]],0)</calculatedColumnFormula>
    </tableColumn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C36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5" customWidth="1" min="3" max="3"/>
  </cols>
  <sheetData>
    <row r="1" ht="36" customHeight="1">
      <c r="B1" s="1" t="inlineStr">
        <is>
          <t>Marketing and Digital Ads Excel Template (Campaign Tracker with CPL and ROAS)</t>
        </is>
      </c>
    </row>
    <row r="2">
      <c r="B2" s="2" t="inlineStr">
        <is>
          <t>All numbers in this workbook are fictional teaching data, not real company figures.</t>
        </is>
      </c>
    </row>
    <row r="4">
      <c r="B4" s="3" t="inlineStr">
        <is>
          <t>What this template is for</t>
        </is>
      </c>
    </row>
    <row r="5" ht="30" customHeight="1">
      <c r="B5" s="4" t="inlineStr">
        <is>
          <t>Purpose</t>
        </is>
      </c>
      <c r="C5" s="5" t="inlineStr">
        <is>
          <t>Paste daily numbers from each ad platform and get CTR, CPC, cost per lead, admissions, ROAS and budget used by channel, campaign and city.</t>
        </is>
      </c>
    </row>
    <row r="6" ht="18" customHeight="1">
      <c r="B6" s="4" t="inlineStr">
        <is>
          <t>Made by</t>
        </is>
      </c>
      <c r="C6" s="5" t="inlineStr">
        <is>
          <t>Ravindra Bagale, Excel &amp; Data Analytics trainer. Free template from ravindrabagale.com.</t>
        </is>
      </c>
    </row>
    <row r="8">
      <c r="B8" s="3" t="inlineStr">
        <is>
          <t>Sheets in this workbook</t>
        </is>
      </c>
    </row>
    <row r="9" ht="18" customHeight="1">
      <c r="B9" s="4" t="inlineStr">
        <is>
          <t>Dashboard</t>
        </is>
      </c>
      <c r="C9" s="5" t="inlineStr">
        <is>
          <t>Six KPI cards and four charts.</t>
        </is>
      </c>
    </row>
    <row r="10" ht="18" customHeight="1">
      <c r="B10" s="4" t="inlineStr">
        <is>
          <t>Ad Data</t>
        </is>
      </c>
      <c r="C10" s="5" t="inlineStr">
        <is>
          <t>Input table Ads: one row per day per campaign and channel. CTR, CPC, CPL and ROAS are formulas.</t>
        </is>
      </c>
    </row>
    <row r="11" ht="18" customHeight="1">
      <c r="B11" s="4" t="inlineStr">
        <is>
          <t>Budget</t>
        </is>
      </c>
      <c r="C11" s="5" t="inlineStr">
        <is>
          <t>Input table Budget: monthly budget per channel.</t>
        </is>
      </c>
    </row>
    <row r="12" ht="18" customHeight="1">
      <c r="B12" s="4" t="inlineStr">
        <is>
          <t>Calculations</t>
        </is>
      </c>
      <c r="C12" s="5" t="inlineStr">
        <is>
          <t>Channel performance with budget used, campaign and city performance.</t>
        </is>
      </c>
    </row>
    <row r="13" ht="18" customHeight="1">
      <c r="B13" s="4" t="inlineStr">
        <is>
          <t>Lists</t>
        </is>
      </c>
      <c r="C13" s="5" t="inlineStr">
        <is>
          <t>Cities, channels and campaigns.</t>
        </is>
      </c>
    </row>
    <row r="15">
      <c r="B15" s="3" t="inlineStr">
        <is>
          <t>How to fill it (step by step)</t>
        </is>
      </c>
    </row>
    <row r="16" ht="18" customHeight="1">
      <c r="B16" s="4" t="inlineStr">
        <is>
          <t>Step 1</t>
        </is>
      </c>
      <c r="C16" s="5" t="inlineStr">
        <is>
          <t>Open Budget and type the monthly budget for each channel.</t>
        </is>
      </c>
    </row>
    <row r="17" ht="18" customHeight="1">
      <c r="B17" s="4" t="inlineStr">
        <is>
          <t>Step 2</t>
        </is>
      </c>
      <c r="C17" s="5" t="inlineStr">
        <is>
          <t>Each day export yesterday's numbers from each ad platform.</t>
        </is>
      </c>
    </row>
    <row r="18" ht="18" customHeight="1">
      <c r="B18" s="4" t="inlineStr">
        <is>
          <t>Step 3</t>
        </is>
      </c>
      <c r="C18" s="5" t="inlineStr">
        <is>
          <t>Open Ad Data. Add a row: Date, Spend, Impressions, Clicks, Leads, Admissions and Revenue.</t>
        </is>
      </c>
    </row>
    <row r="19" ht="18" customHeight="1">
      <c r="B19" s="4" t="inlineStr">
        <is>
          <t>Step 4</t>
        </is>
      </c>
      <c r="C19" s="5" t="inlineStr">
        <is>
          <t>Pick Campaign, Channel and City from the drop-downs.</t>
        </is>
      </c>
    </row>
    <row r="20" ht="18" customHeight="1">
      <c r="B20" s="4" t="inlineStr">
        <is>
          <t>Step 5</t>
        </is>
      </c>
      <c r="C20" s="5" t="inlineStr">
        <is>
          <t>CTR, CPC, CPL and ROAS fill by themselves.</t>
        </is>
      </c>
    </row>
    <row r="21" ht="18" customHeight="1">
      <c r="B21" s="4" t="inlineStr">
        <is>
          <t>Step 6</t>
        </is>
      </c>
      <c r="C21" s="5" t="inlineStr">
        <is>
          <t>Open Dashboard to compare channels by cost per lead and ROAS.</t>
        </is>
      </c>
    </row>
    <row r="23">
      <c r="B23" s="3" t="inlineStr">
        <is>
          <t>Start fresh with your own data</t>
        </is>
      </c>
    </row>
    <row r="24" ht="30" customHeight="1">
      <c r="B24" s="4" t="inlineStr">
        <is>
          <t>Step 1</t>
        </is>
      </c>
      <c r="C24" s="5" t="inlineStr">
        <is>
          <t>Go to the first input sheet. Click the second sample row, then press Ctrl + Shift + Down Arrow to select down to the last sample row.</t>
        </is>
      </c>
    </row>
    <row r="25" ht="30" customHeight="1">
      <c r="B25" s="4" t="inlineStr">
        <is>
          <t>Step 2</t>
        </is>
      </c>
      <c r="C25" s="5" t="inlineStr">
        <is>
          <t>Right-click the selection and choose Delete &gt; Table Rows. One sample row stays, so the table and its green formula columns stay alive.</t>
        </is>
      </c>
    </row>
    <row r="26" ht="18" customHeight="1">
      <c r="B26" s="4" t="inlineStr">
        <is>
          <t>Step 3</t>
        </is>
      </c>
      <c r="C26" s="5" t="inlineStr">
        <is>
          <t>Type your first real row over the one sample row that is left (yellow cells only).</t>
        </is>
      </c>
    </row>
    <row r="27" ht="30" customHeight="1">
      <c r="B27" s="4" t="inlineStr">
        <is>
          <t>Step 4</t>
        </is>
      </c>
      <c r="C27" s="5" t="inlineStr">
        <is>
          <t>Type your next rows directly under the table. The table grows by itself and the green formula columns fill down automatically.</t>
        </is>
      </c>
    </row>
    <row r="28" ht="30" customHeight="1">
      <c r="B28" s="4" t="inlineStr">
        <is>
          <t>Step 5</t>
        </is>
      </c>
      <c r="C28" s="5" t="inlineStr">
        <is>
          <t>Repeat for every input sheet, then change the lists on the Lists sheet (cities, products, names) to your own values. Drop-downs follow the Lists sheet.</t>
        </is>
      </c>
    </row>
    <row r="29" ht="18" customHeight="1">
      <c r="B29" s="4" t="inlineStr">
        <is>
          <t>Step 6</t>
        </is>
      </c>
      <c r="C29" s="5" t="inlineStr">
        <is>
          <t>Open Dashboard. Cards and charts read the tables, so they now show your data.</t>
        </is>
      </c>
    </row>
    <row r="31">
      <c r="B31" s="3" t="inlineStr">
        <is>
          <t>Colour key and protection</t>
        </is>
      </c>
    </row>
    <row r="32" ht="18" customHeight="1">
      <c r="B32" s="6" t="inlineStr">
        <is>
          <t>Yellow cells</t>
        </is>
      </c>
      <c r="C32" s="5" t="inlineStr">
        <is>
          <t>Inputs. Type here or pick from the drop-down.</t>
        </is>
      </c>
    </row>
    <row r="33" ht="18" customHeight="1">
      <c r="B33" s="7" t="inlineStr">
        <is>
          <t>Green cells</t>
        </is>
      </c>
      <c r="C33" s="5" t="inlineStr">
        <is>
          <t>Formulas. Do not type over them.</t>
        </is>
      </c>
    </row>
    <row r="34" ht="45" customHeight="1">
      <c r="B34" s="4" t="inlineStr">
        <is>
          <t>Protection</t>
        </is>
      </c>
      <c r="C34" s="5" t="inlineStr">
        <is>
          <t>Calculations and Dashboard are protected without a password so formulas are not deleted by mistake. To change them: Review &gt; Unprotect Sheet (no password needed). Input sheets are not protected, so the tables can grow.</t>
        </is>
      </c>
    </row>
    <row r="35" ht="18" customHeight="1">
      <c r="B35" s="4" t="inlineStr">
        <is>
          <t>Note</t>
        </is>
      </c>
      <c r="C35" s="5" t="inlineStr">
        <is>
          <t>Channel names are examples. All numbers are fictional.</t>
        </is>
      </c>
    </row>
    <row r="36" ht="18" customHeight="1">
      <c r="B36" s="4" t="inlineStr">
        <is>
          <t>Guide</t>
        </is>
      </c>
      <c r="C36" s="5" t="inlineStr">
        <is>
          <t>Full guide with formulas: https://ravindrabagale.com/guides/excel-template-marketing-digital-ads.html</t>
        </is>
      </c>
    </row>
  </sheetData>
  <mergeCells count="7">
    <mergeCell ref="B2:C2"/>
    <mergeCell ref="B15:C15"/>
    <mergeCell ref="B23:C23"/>
    <mergeCell ref="B31:C31"/>
    <mergeCell ref="B1:C1"/>
    <mergeCell ref="B8:C8"/>
    <mergeCell ref="B4:C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S6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10.5" customWidth="1" min="18" max="18"/>
    <col width="10.5" customWidth="1" min="19" max="19"/>
    <col width="10.5" customWidth="1" min="20" max="20"/>
  </cols>
  <sheetData>
    <row r="1" ht="40" customHeight="1">
      <c r="B1" s="8" t="inlineStr">
        <is>
          <t>Ruhi Digital Academy: ad spend, leads and ROAS (Sep 2026)</t>
        </is>
      </c>
    </row>
    <row r="2">
      <c r="B2" s="9" t="inlineStr">
        <is>
          <t>All numbers in this workbook are fictional teaching data, not real company figures. Cards and charts are formulas: change the input sheets and they update.</t>
        </is>
      </c>
    </row>
    <row r="4" ht="30" customHeight="1">
      <c r="B4" s="10" t="inlineStr">
        <is>
          <t>Ad spend</t>
        </is>
      </c>
      <c r="C4" s="11" t="n"/>
      <c r="D4" s="11" t="n"/>
      <c r="E4" s="10" t="inlineStr">
        <is>
          <t>Leads</t>
        </is>
      </c>
      <c r="F4" s="11" t="n"/>
      <c r="G4" s="11" t="n"/>
      <c r="H4" s="10" t="inlineStr">
        <is>
          <t>Cost per lead</t>
        </is>
      </c>
      <c r="I4" s="11" t="n"/>
      <c r="J4" s="11" t="n"/>
      <c r="K4" s="10" t="inlineStr">
        <is>
          <t>Admissions</t>
        </is>
      </c>
      <c r="L4" s="11" t="n"/>
      <c r="M4" s="11" t="n"/>
      <c r="N4" s="10" t="inlineStr">
        <is>
          <t>Revenue</t>
        </is>
      </c>
      <c r="O4" s="11" t="n"/>
      <c r="P4" s="11" t="n"/>
      <c r="Q4" s="10" t="inlineStr">
        <is>
          <t>ROAS</t>
        </is>
      </c>
      <c r="R4" s="11" t="n"/>
      <c r="S4" s="11" t="n"/>
    </row>
    <row r="5" ht="24" customHeight="1">
      <c r="B5" s="12">
        <f>SUM(Ads[Spend])</f>
        <v/>
      </c>
      <c r="C5" s="13" t="n"/>
      <c r="D5" s="13" t="n"/>
      <c r="E5" s="14">
        <f>SUM(Ads[Leads])</f>
        <v/>
      </c>
      <c r="F5" s="13" t="n"/>
      <c r="G5" s="13" t="n"/>
      <c r="H5" s="12">
        <f>IFERROR(SUM(Ads[Spend])/SUM(Ads[Leads]),0)</f>
        <v/>
      </c>
      <c r="I5" s="13" t="n"/>
      <c r="J5" s="13" t="n"/>
      <c r="K5" s="14">
        <f>SUM(Ads[Admissions])</f>
        <v/>
      </c>
      <c r="L5" s="13" t="n"/>
      <c r="M5" s="13" t="n"/>
      <c r="N5" s="12">
        <f>SUM(Ads[Revenue])</f>
        <v/>
      </c>
      <c r="O5" s="13" t="n"/>
      <c r="P5" s="13" t="n"/>
      <c r="Q5" s="15">
        <f>IFERROR(SUM(Ads[Revenue])/SUM(Ads[Spend]),0)</f>
        <v/>
      </c>
      <c r="R5" s="13" t="n"/>
      <c r="S5" s="13" t="n"/>
    </row>
    <row r="6" ht="24" customHeight="1">
      <c r="B6" s="13" t="n"/>
      <c r="C6" s="13" t="n"/>
      <c r="D6" s="13" t="n"/>
      <c r="E6" s="13" t="n"/>
      <c r="F6" s="13" t="n"/>
      <c r="G6" s="13" t="n"/>
      <c r="H6" s="13" t="n"/>
      <c r="I6" s="13" t="n"/>
      <c r="J6" s="13" t="n"/>
      <c r="K6" s="13" t="n"/>
      <c r="L6" s="13" t="n"/>
      <c r="M6" s="13" t="n"/>
      <c r="N6" s="13" t="n"/>
      <c r="O6" s="13" t="n"/>
      <c r="P6" s="13" t="n"/>
      <c r="Q6" s="13" t="n"/>
      <c r="R6" s="13" t="n"/>
      <c r="S6" s="13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4">
    <mergeCell ref="B5:D6"/>
    <mergeCell ref="B2:S2"/>
    <mergeCell ref="K4:M4"/>
    <mergeCell ref="E5:G6"/>
    <mergeCell ref="B4:D4"/>
    <mergeCell ref="H4:J4"/>
    <mergeCell ref="H5:J6"/>
    <mergeCell ref="K5:M6"/>
    <mergeCell ref="Q4:S4"/>
    <mergeCell ref="Q5:S6"/>
    <mergeCell ref="E4:G4"/>
    <mergeCell ref="N5:P6"/>
    <mergeCell ref="N4:P4"/>
    <mergeCell ref="B1:S1"/>
  </mergeCells>
  <pageMargins left="0.3" right="0.3" top="0.3" bottom="0.3" header="0.5" footer="0.5"/>
  <pageSetup orientation="landscape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9"/>
  <sheetViews>
    <sheetView tabSelected="0"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4" customWidth="1" min="2" max="2"/>
  </cols>
  <sheetData>
    <row r="1" ht="30" customHeight="1">
      <c r="A1" s="16" t="inlineStr">
        <is>
          <t>Monthly budget per channel</t>
        </is>
      </c>
    </row>
    <row r="2" ht="30" customHeight="1">
      <c r="A2" s="17" t="inlineStr">
        <is>
          <t>Yellow columns: type or pick from the drop-down. Green columns: formulas, do not type over them. All numbers in this workbook are fictional teaching data, not real company figures.</t>
        </is>
      </c>
    </row>
    <row r="4" ht="32" customHeight="1">
      <c r="A4" s="18" t="inlineStr">
        <is>
          <t>Channel</t>
        </is>
      </c>
      <c r="B4" s="18" t="inlineStr">
        <is>
          <t>Monthly Budget</t>
        </is>
      </c>
    </row>
    <row r="5">
      <c r="A5" s="19" t="inlineStr">
        <is>
          <t>Google Search</t>
        </is>
      </c>
      <c r="B5" s="20" t="n">
        <v>60000</v>
      </c>
    </row>
    <row r="6">
      <c r="A6" s="19" t="inlineStr">
        <is>
          <t>Meta Ads</t>
        </is>
      </c>
      <c r="B6" s="20" t="n">
        <v>45000</v>
      </c>
    </row>
    <row r="7">
      <c r="A7" s="19" t="inlineStr">
        <is>
          <t>YouTube</t>
        </is>
      </c>
      <c r="B7" s="20" t="n">
        <v>25000</v>
      </c>
    </row>
    <row r="8">
      <c r="A8" s="19" t="inlineStr">
        <is>
          <t>LinkedIn</t>
        </is>
      </c>
      <c r="B8" s="20" t="n">
        <v>30000</v>
      </c>
    </row>
    <row r="9">
      <c r="A9" s="19" t="inlineStr">
        <is>
          <t>Email</t>
        </is>
      </c>
      <c r="B9" s="20" t="n">
        <v>4000</v>
      </c>
    </row>
    <row r="10">
      <c r="A10" s="19" t="inlineStr">
        <is>
          <t>WhatsApp</t>
        </is>
      </c>
      <c r="B10" s="20" t="n">
        <v>6000</v>
      </c>
    </row>
    <row r="11">
      <c r="A11" s="21" t="n"/>
      <c r="B11" s="22" t="n"/>
    </row>
    <row r="12">
      <c r="A12" s="21" t="n"/>
      <c r="B12" s="22" t="n"/>
    </row>
    <row r="13">
      <c r="A13" s="21" t="n"/>
      <c r="B13" s="22" t="n"/>
    </row>
    <row r="14">
      <c r="A14" s="21" t="n"/>
      <c r="B14" s="22" t="n"/>
    </row>
    <row r="15">
      <c r="A15" s="21" t="n"/>
      <c r="B15" s="22" t="n"/>
    </row>
    <row r="16">
      <c r="A16" s="21" t="n"/>
      <c r="B16" s="22" t="n"/>
    </row>
    <row r="17">
      <c r="A17" s="21" t="n"/>
      <c r="B17" s="22" t="n"/>
    </row>
    <row r="18">
      <c r="A18" s="21" t="n"/>
      <c r="B18" s="22" t="n"/>
    </row>
    <row r="19">
      <c r="A19" s="21" t="n"/>
      <c r="B19" s="22" t="n"/>
    </row>
    <row r="20">
      <c r="A20" s="21" t="n"/>
      <c r="B20" s="22" t="n"/>
    </row>
    <row r="21">
      <c r="A21" s="21" t="n"/>
      <c r="B21" s="22" t="n"/>
    </row>
    <row r="22">
      <c r="A22" s="21" t="n"/>
      <c r="B22" s="22" t="n"/>
    </row>
    <row r="23">
      <c r="A23" s="21" t="n"/>
      <c r="B23" s="22" t="n"/>
    </row>
    <row r="24">
      <c r="A24" s="21" t="n"/>
      <c r="B24" s="22" t="n"/>
    </row>
    <row r="25">
      <c r="A25" s="21" t="n"/>
      <c r="B25" s="22" t="n"/>
    </row>
    <row r="26">
      <c r="A26" s="21" t="n"/>
      <c r="B26" s="22" t="n"/>
    </row>
    <row r="27">
      <c r="A27" s="21" t="n"/>
      <c r="B27" s="22" t="n"/>
    </row>
    <row r="28">
      <c r="A28" s="21" t="n"/>
      <c r="B28" s="22" t="n"/>
    </row>
    <row r="29">
      <c r="A29" s="21" t="n"/>
      <c r="B29" s="22" t="n"/>
    </row>
    <row r="30">
      <c r="A30" s="21" t="n"/>
      <c r="B30" s="22" t="n"/>
    </row>
    <row r="31">
      <c r="A31" s="21" t="n"/>
      <c r="B31" s="22" t="n"/>
    </row>
    <row r="32">
      <c r="A32" s="21" t="n"/>
      <c r="B32" s="22" t="n"/>
    </row>
    <row r="33">
      <c r="A33" s="21" t="n"/>
      <c r="B33" s="22" t="n"/>
    </row>
    <row r="34">
      <c r="A34" s="21" t="n"/>
      <c r="B34" s="22" t="n"/>
    </row>
    <row r="35">
      <c r="A35" s="21" t="n"/>
      <c r="B35" s="22" t="n"/>
    </row>
    <row r="36">
      <c r="A36" s="21" t="n"/>
      <c r="B36" s="22" t="n"/>
    </row>
    <row r="37">
      <c r="A37" s="21" t="n"/>
      <c r="B37" s="22" t="n"/>
    </row>
    <row r="38">
      <c r="A38" s="21" t="n"/>
      <c r="B38" s="22" t="n"/>
    </row>
    <row r="39">
      <c r="A39" s="21" t="n"/>
      <c r="B39" s="22" t="n"/>
    </row>
    <row r="40">
      <c r="A40" s="21" t="n"/>
      <c r="B40" s="22" t="n"/>
    </row>
    <row r="41">
      <c r="A41" s="21" t="n"/>
      <c r="B41" s="22" t="n"/>
    </row>
    <row r="42">
      <c r="A42" s="21" t="n"/>
      <c r="B42" s="22" t="n"/>
    </row>
    <row r="43">
      <c r="A43" s="21" t="n"/>
      <c r="B43" s="22" t="n"/>
    </row>
    <row r="44">
      <c r="A44" s="21" t="n"/>
      <c r="B44" s="22" t="n"/>
    </row>
    <row r="45">
      <c r="A45" s="21" t="n"/>
      <c r="B45" s="22" t="n"/>
    </row>
    <row r="46">
      <c r="A46" s="21" t="n"/>
      <c r="B46" s="22" t="n"/>
    </row>
    <row r="47">
      <c r="A47" s="21" t="n"/>
      <c r="B47" s="22" t="n"/>
    </row>
    <row r="48">
      <c r="A48" s="21" t="n"/>
      <c r="B48" s="22" t="n"/>
    </row>
    <row r="49">
      <c r="A49" s="21" t="n"/>
      <c r="B49" s="22" t="n"/>
    </row>
    <row r="50">
      <c r="A50" s="21" t="n"/>
      <c r="B50" s="22" t="n"/>
    </row>
    <row r="51">
      <c r="A51" s="21" t="n"/>
      <c r="B51" s="22" t="n"/>
    </row>
    <row r="52">
      <c r="A52" s="21" t="n"/>
      <c r="B52" s="22" t="n"/>
    </row>
    <row r="53">
      <c r="A53" s="21" t="n"/>
      <c r="B53" s="22" t="n"/>
    </row>
    <row r="54">
      <c r="A54" s="21" t="n"/>
      <c r="B54" s="22" t="n"/>
    </row>
    <row r="55">
      <c r="A55" s="21" t="n"/>
      <c r="B55" s="22" t="n"/>
    </row>
    <row r="56">
      <c r="A56" s="21" t="n"/>
      <c r="B56" s="22" t="n"/>
    </row>
    <row r="57">
      <c r="A57" s="21" t="n"/>
      <c r="B57" s="22" t="n"/>
    </row>
    <row r="58">
      <c r="A58" s="21" t="n"/>
      <c r="B58" s="22" t="n"/>
    </row>
    <row r="59">
      <c r="A59" s="21" t="n"/>
      <c r="B59" s="22" t="n"/>
    </row>
    <row r="60">
      <c r="A60" s="21" t="n"/>
      <c r="B60" s="22" t="n"/>
    </row>
    <row r="61">
      <c r="A61" s="21" t="n"/>
      <c r="B61" s="22" t="n"/>
    </row>
    <row r="62">
      <c r="A62" s="21" t="n"/>
      <c r="B62" s="22" t="n"/>
    </row>
    <row r="63">
      <c r="A63" s="21" t="n"/>
      <c r="B63" s="22" t="n"/>
    </row>
    <row r="64">
      <c r="A64" s="21" t="n"/>
      <c r="B64" s="22" t="n"/>
    </row>
    <row r="65">
      <c r="A65" s="21" t="n"/>
      <c r="B65" s="22" t="n"/>
    </row>
    <row r="66">
      <c r="A66" s="21" t="n"/>
      <c r="B66" s="22" t="n"/>
    </row>
    <row r="67">
      <c r="A67" s="21" t="n"/>
      <c r="B67" s="22" t="n"/>
    </row>
    <row r="68">
      <c r="A68" s="21" t="n"/>
      <c r="B68" s="22" t="n"/>
    </row>
    <row r="69">
      <c r="A69" s="21" t="n"/>
      <c r="B69" s="22" t="n"/>
    </row>
  </sheetData>
  <mergeCells count="2">
    <mergeCell ref="A2:B2"/>
    <mergeCell ref="A1:B1"/>
  </mergeCells>
  <dataValidations count="2">
    <dataValidation sqref="A5:A310" showDropDown="0" showInputMessage="0" showErrorMessage="1" allowBlank="1" errorTitle="Pick from the list" error="Please pick a value from the drop-down list." type="list">
      <formula1>=Lists!$B$5:$B$20</formula1>
    </dataValidation>
    <dataValidation sqref="B5:B310" showDropDown="0" showInputMessage="0" showErrorMessage="1" allowBlank="1" errorTitle="Number needed" error="Type a number that is 0 or more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133"/>
  <sheetViews>
    <sheetView tabSelected="0"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2" customWidth="1" min="2" max="2"/>
    <col width="14" customWidth="1" min="3" max="3"/>
    <col width="15" customWidth="1" min="4" max="4"/>
    <col width="10" customWidth="1" min="5" max="5"/>
    <col width="11" customWidth="1" min="6" max="6"/>
    <col width="8" customWidth="1" min="7" max="7"/>
    <col width="7" customWidth="1" min="8" max="8"/>
    <col width="9" customWidth="1" min="9" max="9"/>
    <col width="11" customWidth="1" min="10" max="10"/>
    <col width="8" customWidth="1" min="11" max="11"/>
    <col width="8" customWidth="1" min="12" max="12"/>
    <col width="9" customWidth="1" min="13" max="13"/>
    <col width="8" customWidth="1" min="14" max="14"/>
  </cols>
  <sheetData>
    <row r="1" ht="30" customHeight="1">
      <c r="A1" s="16" t="inlineStr">
        <is>
          <t>Daily campaign data (copy from your ad manager exports)</t>
        </is>
      </c>
    </row>
    <row r="2" ht="30" customHeight="1">
      <c r="A2" s="17" t="inlineStr">
        <is>
          <t>Yellow columns: type or pick from the drop-down. Green columns: formulas, do not type over them. All numbers in this workbook are fictional teaching data, not real company figures.</t>
        </is>
      </c>
    </row>
    <row r="4" ht="32" customHeight="1">
      <c r="A4" s="18" t="inlineStr">
        <is>
          <t>Date</t>
        </is>
      </c>
      <c r="B4" s="18" t="inlineStr">
        <is>
          <t>Campaign</t>
        </is>
      </c>
      <c r="C4" s="18" t="inlineStr">
        <is>
          <t>Channel</t>
        </is>
      </c>
      <c r="D4" s="18" t="inlineStr">
        <is>
          <t>City</t>
        </is>
      </c>
      <c r="E4" s="18" t="inlineStr">
        <is>
          <t>Spend</t>
        </is>
      </c>
      <c r="F4" s="18" t="inlineStr">
        <is>
          <t>Impressions</t>
        </is>
      </c>
      <c r="G4" s="18" t="inlineStr">
        <is>
          <t>Clicks</t>
        </is>
      </c>
      <c r="H4" s="18" t="inlineStr">
        <is>
          <t>Leads</t>
        </is>
      </c>
      <c r="I4" s="18" t="inlineStr">
        <is>
          <t>Admissions</t>
        </is>
      </c>
      <c r="J4" s="18" t="inlineStr">
        <is>
          <t>Revenue</t>
        </is>
      </c>
      <c r="K4" s="18" t="inlineStr">
        <is>
          <t>CTR</t>
        </is>
      </c>
      <c r="L4" s="18" t="inlineStr">
        <is>
          <t>CPC</t>
        </is>
      </c>
      <c r="M4" s="18" t="inlineStr">
        <is>
          <t>CPL</t>
        </is>
      </c>
      <c r="N4" s="18" t="inlineStr">
        <is>
          <t>ROAS</t>
        </is>
      </c>
    </row>
    <row r="5">
      <c r="A5" s="23" t="n">
        <v>46277</v>
      </c>
      <c r="B5" s="19" t="inlineStr">
        <is>
          <t>Excel Batch Oct</t>
        </is>
      </c>
      <c r="C5" s="19" t="inlineStr">
        <is>
          <t>YouTube</t>
        </is>
      </c>
      <c r="D5" s="19" t="inlineStr">
        <is>
          <t>Nagpur</t>
        </is>
      </c>
      <c r="E5" s="20" t="n">
        <v>2500</v>
      </c>
      <c r="F5" s="24" t="n">
        <v>21548</v>
      </c>
      <c r="G5" s="24" t="n">
        <v>97</v>
      </c>
      <c r="H5" s="24" t="n">
        <v>2</v>
      </c>
      <c r="I5" s="24" t="n">
        <v>0</v>
      </c>
      <c r="J5" s="20" t="n">
        <v>0</v>
      </c>
      <c r="K5" s="25">
        <f>IFERROR(Ads[[#This Row],[Clicks]]/Ads[[#This Row],[Impressions]],0)</f>
        <v/>
      </c>
      <c r="L5" s="26">
        <f>IFERROR(Ads[[#This Row],[Spend]]/Ads[[#This Row],[Clicks]],0)</f>
        <v/>
      </c>
      <c r="M5" s="26">
        <f>IFERROR(Ads[[#This Row],[Spend]]/Ads[[#This Row],[Leads]],0)</f>
        <v/>
      </c>
      <c r="N5" s="27">
        <f>IFERROR(Ads[[#This Row],[Revenue]]/Ads[[#This Row],[Spend]],0)</f>
        <v/>
      </c>
    </row>
    <row r="6">
      <c r="A6" s="23" t="n">
        <v>46281</v>
      </c>
      <c r="B6" s="19" t="inlineStr">
        <is>
          <t>Excel Batch Oct</t>
        </is>
      </c>
      <c r="C6" s="19" t="inlineStr">
        <is>
          <t>Meta Ads</t>
        </is>
      </c>
      <c r="D6" s="19" t="inlineStr">
        <is>
          <t>Solapur</t>
        </is>
      </c>
      <c r="E6" s="20" t="n">
        <v>6050</v>
      </c>
      <c r="F6" s="24" t="n">
        <v>48989</v>
      </c>
      <c r="G6" s="24" t="n">
        <v>752</v>
      </c>
      <c r="H6" s="24" t="n">
        <v>41</v>
      </c>
      <c r="I6" s="24" t="n">
        <v>2</v>
      </c>
      <c r="J6" s="20" t="n">
        <v>16000</v>
      </c>
      <c r="K6" s="25">
        <f>IFERROR(Ads[[#This Row],[Clicks]]/Ads[[#This Row],[Impressions]],0)</f>
        <v/>
      </c>
      <c r="L6" s="26">
        <f>IFERROR(Ads[[#This Row],[Spend]]/Ads[[#This Row],[Clicks]],0)</f>
        <v/>
      </c>
      <c r="M6" s="26">
        <f>IFERROR(Ads[[#This Row],[Spend]]/Ads[[#This Row],[Leads]],0)</f>
        <v/>
      </c>
      <c r="N6" s="27">
        <f>IFERROR(Ads[[#This Row],[Revenue]]/Ads[[#This Row],[Spend]],0)</f>
        <v/>
      </c>
    </row>
    <row r="7">
      <c r="A7" s="23" t="n">
        <v>46290</v>
      </c>
      <c r="B7" s="19" t="inlineStr">
        <is>
          <t>Excel Batch Oct</t>
        </is>
      </c>
      <c r="C7" s="19" t="inlineStr">
        <is>
          <t>Email</t>
        </is>
      </c>
      <c r="D7" s="19" t="inlineStr">
        <is>
          <t>Nagpur</t>
        </is>
      </c>
      <c r="E7" s="20" t="n">
        <v>400</v>
      </c>
      <c r="F7" s="24" t="n">
        <v>2527</v>
      </c>
      <c r="G7" s="24" t="n">
        <v>74</v>
      </c>
      <c r="H7" s="24" t="n">
        <v>3</v>
      </c>
      <c r="I7" s="24" t="n">
        <v>0</v>
      </c>
      <c r="J7" s="20" t="n">
        <v>0</v>
      </c>
      <c r="K7" s="25">
        <f>IFERROR(Ads[[#This Row],[Clicks]]/Ads[[#This Row],[Impressions]],0)</f>
        <v/>
      </c>
      <c r="L7" s="26">
        <f>IFERROR(Ads[[#This Row],[Spend]]/Ads[[#This Row],[Clicks]],0)</f>
        <v/>
      </c>
      <c r="M7" s="26">
        <f>IFERROR(Ads[[#This Row],[Spend]]/Ads[[#This Row],[Leads]],0)</f>
        <v/>
      </c>
      <c r="N7" s="27">
        <f>IFERROR(Ads[[#This Row],[Revenue]]/Ads[[#This Row],[Spend]],0)</f>
        <v/>
      </c>
    </row>
    <row r="8">
      <c r="A8" s="23" t="n">
        <v>46276</v>
      </c>
      <c r="B8" s="19" t="inlineStr">
        <is>
          <t>Free Webinar</t>
        </is>
      </c>
      <c r="C8" s="19" t="inlineStr">
        <is>
          <t>Google Search</t>
        </is>
      </c>
      <c r="D8" s="19" t="inlineStr">
        <is>
          <t>Sambhaji Nagar</t>
        </is>
      </c>
      <c r="E8" s="20" t="n">
        <v>5000</v>
      </c>
      <c r="F8" s="24" t="n">
        <v>21146</v>
      </c>
      <c r="G8" s="24" t="n">
        <v>561</v>
      </c>
      <c r="H8" s="24" t="n">
        <v>25</v>
      </c>
      <c r="I8" s="24" t="n">
        <v>1</v>
      </c>
      <c r="J8" s="20" t="n">
        <v>6000</v>
      </c>
      <c r="K8" s="25">
        <f>IFERROR(Ads[[#This Row],[Clicks]]/Ads[[#This Row],[Impressions]],0)</f>
        <v/>
      </c>
      <c r="L8" s="26">
        <f>IFERROR(Ads[[#This Row],[Spend]]/Ads[[#This Row],[Clicks]],0)</f>
        <v/>
      </c>
      <c r="M8" s="26">
        <f>IFERROR(Ads[[#This Row],[Spend]]/Ads[[#This Row],[Leads]],0)</f>
        <v/>
      </c>
      <c r="N8" s="27">
        <f>IFERROR(Ads[[#This Row],[Revenue]]/Ads[[#This Row],[Spend]],0)</f>
        <v/>
      </c>
    </row>
    <row r="9">
      <c r="A9" s="23" t="n">
        <v>46289</v>
      </c>
      <c r="B9" s="19" t="inlineStr">
        <is>
          <t>Power BI Weekend</t>
        </is>
      </c>
      <c r="C9" s="19" t="inlineStr">
        <is>
          <t>WhatsApp</t>
        </is>
      </c>
      <c r="D9" s="19" t="inlineStr">
        <is>
          <t>Sambhaji Nagar</t>
        </is>
      </c>
      <c r="E9" s="20" t="n">
        <v>350</v>
      </c>
      <c r="F9" s="24" t="n">
        <v>3024</v>
      </c>
      <c r="G9" s="24" t="n">
        <v>120</v>
      </c>
      <c r="H9" s="24" t="n">
        <v>6</v>
      </c>
      <c r="I9" s="24" t="n">
        <v>0</v>
      </c>
      <c r="J9" s="20" t="n">
        <v>0</v>
      </c>
      <c r="K9" s="25">
        <f>IFERROR(Ads[[#This Row],[Clicks]]/Ads[[#This Row],[Impressions]],0)</f>
        <v/>
      </c>
      <c r="L9" s="26">
        <f>IFERROR(Ads[[#This Row],[Spend]]/Ads[[#This Row],[Clicks]],0)</f>
        <v/>
      </c>
      <c r="M9" s="26">
        <f>IFERROR(Ads[[#This Row],[Spend]]/Ads[[#This Row],[Leads]],0)</f>
        <v/>
      </c>
      <c r="N9" s="27">
        <f>IFERROR(Ads[[#This Row],[Revenue]]/Ads[[#This Row],[Spend]],0)</f>
        <v/>
      </c>
    </row>
    <row r="10">
      <c r="A10" s="23" t="n">
        <v>46284</v>
      </c>
      <c r="B10" s="19" t="inlineStr">
        <is>
          <t>Power BI Weekend</t>
        </is>
      </c>
      <c r="C10" s="19" t="inlineStr">
        <is>
          <t>WhatsApp</t>
        </is>
      </c>
      <c r="D10" s="19" t="inlineStr">
        <is>
          <t>Sambhaji Nagar</t>
        </is>
      </c>
      <c r="E10" s="20" t="n">
        <v>800</v>
      </c>
      <c r="F10" s="24" t="n">
        <v>4609</v>
      </c>
      <c r="G10" s="24" t="n">
        <v>174</v>
      </c>
      <c r="H10" s="24" t="n">
        <v>14</v>
      </c>
      <c r="I10" s="24" t="n">
        <v>1</v>
      </c>
      <c r="J10" s="20" t="n">
        <v>12000</v>
      </c>
      <c r="K10" s="25">
        <f>IFERROR(Ads[[#This Row],[Clicks]]/Ads[[#This Row],[Impressions]],0)</f>
        <v/>
      </c>
      <c r="L10" s="26">
        <f>IFERROR(Ads[[#This Row],[Spend]]/Ads[[#This Row],[Clicks]],0)</f>
        <v/>
      </c>
      <c r="M10" s="26">
        <f>IFERROR(Ads[[#This Row],[Spend]]/Ads[[#This Row],[Leads]],0)</f>
        <v/>
      </c>
      <c r="N10" s="27">
        <f>IFERROR(Ads[[#This Row],[Revenue]]/Ads[[#This Row],[Spend]],0)</f>
        <v/>
      </c>
    </row>
    <row r="11">
      <c r="A11" s="23" t="n">
        <v>46290</v>
      </c>
      <c r="B11" s="19" t="inlineStr">
        <is>
          <t>Free Webinar</t>
        </is>
      </c>
      <c r="C11" s="19" t="inlineStr">
        <is>
          <t>LinkedIn</t>
        </is>
      </c>
      <c r="D11" s="19" t="inlineStr">
        <is>
          <t>Solapur</t>
        </is>
      </c>
      <c r="E11" s="20" t="n">
        <v>2700</v>
      </c>
      <c r="F11" s="24" t="n">
        <v>22539</v>
      </c>
      <c r="G11" s="24" t="n">
        <v>134</v>
      </c>
      <c r="H11" s="24" t="n">
        <v>4</v>
      </c>
      <c r="I11" s="24" t="n">
        <v>0</v>
      </c>
      <c r="J11" s="20" t="n">
        <v>0</v>
      </c>
      <c r="K11" s="25">
        <f>IFERROR(Ads[[#This Row],[Clicks]]/Ads[[#This Row],[Impressions]],0)</f>
        <v/>
      </c>
      <c r="L11" s="26">
        <f>IFERROR(Ads[[#This Row],[Spend]]/Ads[[#This Row],[Clicks]],0)</f>
        <v/>
      </c>
      <c r="M11" s="26">
        <f>IFERROR(Ads[[#This Row],[Spend]]/Ads[[#This Row],[Leads]],0)</f>
        <v/>
      </c>
      <c r="N11" s="27">
        <f>IFERROR(Ads[[#This Row],[Revenue]]/Ads[[#This Row],[Spend]],0)</f>
        <v/>
      </c>
    </row>
    <row r="12">
      <c r="A12" s="23" t="n">
        <v>46267</v>
      </c>
      <c r="B12" s="19" t="inlineStr">
        <is>
          <t>Excel Batch Oct</t>
        </is>
      </c>
      <c r="C12" s="19" t="inlineStr">
        <is>
          <t>YouTube</t>
        </is>
      </c>
      <c r="D12" s="19" t="inlineStr">
        <is>
          <t>Pune</t>
        </is>
      </c>
      <c r="E12" s="20" t="n">
        <v>1300</v>
      </c>
      <c r="F12" s="24" t="n">
        <v>6129</v>
      </c>
      <c r="G12" s="24" t="n">
        <v>41</v>
      </c>
      <c r="H12" s="24" t="n">
        <v>0</v>
      </c>
      <c r="I12" s="24" t="n">
        <v>0</v>
      </c>
      <c r="J12" s="20" t="n">
        <v>0</v>
      </c>
      <c r="K12" s="25">
        <f>IFERROR(Ads[[#This Row],[Clicks]]/Ads[[#This Row],[Impressions]],0)</f>
        <v/>
      </c>
      <c r="L12" s="26">
        <f>IFERROR(Ads[[#This Row],[Spend]]/Ads[[#This Row],[Clicks]],0)</f>
        <v/>
      </c>
      <c r="M12" s="26">
        <f>IFERROR(Ads[[#This Row],[Spend]]/Ads[[#This Row],[Leads]],0)</f>
        <v/>
      </c>
      <c r="N12" s="27">
        <f>IFERROR(Ads[[#This Row],[Revenue]]/Ads[[#This Row],[Spend]],0)</f>
        <v/>
      </c>
    </row>
    <row r="13">
      <c r="A13" s="23" t="n">
        <v>46268</v>
      </c>
      <c r="B13" s="19" t="inlineStr">
        <is>
          <t>Data Analytics Job Prep</t>
        </is>
      </c>
      <c r="C13" s="19" t="inlineStr">
        <is>
          <t>LinkedIn</t>
        </is>
      </c>
      <c r="D13" s="19" t="inlineStr">
        <is>
          <t>Kolhapur</t>
        </is>
      </c>
      <c r="E13" s="20" t="n">
        <v>4200</v>
      </c>
      <c r="F13" s="24" t="n">
        <v>38801</v>
      </c>
      <c r="G13" s="24" t="n">
        <v>261</v>
      </c>
      <c r="H13" s="24" t="n">
        <v>11</v>
      </c>
      <c r="I13" s="24" t="n">
        <v>1</v>
      </c>
      <c r="J13" s="20" t="n">
        <v>12000</v>
      </c>
      <c r="K13" s="25">
        <f>IFERROR(Ads[[#This Row],[Clicks]]/Ads[[#This Row],[Impressions]],0)</f>
        <v/>
      </c>
      <c r="L13" s="26">
        <f>IFERROR(Ads[[#This Row],[Spend]]/Ads[[#This Row],[Clicks]],0)</f>
        <v/>
      </c>
      <c r="M13" s="26">
        <f>IFERROR(Ads[[#This Row],[Spend]]/Ads[[#This Row],[Leads]],0)</f>
        <v/>
      </c>
      <c r="N13" s="27">
        <f>IFERROR(Ads[[#This Row],[Revenue]]/Ads[[#This Row],[Spend]],0)</f>
        <v/>
      </c>
    </row>
    <row r="14">
      <c r="A14" s="23" t="n">
        <v>46282</v>
      </c>
      <c r="B14" s="19" t="inlineStr">
        <is>
          <t>Excel Batch Oct</t>
        </is>
      </c>
      <c r="C14" s="19" t="inlineStr">
        <is>
          <t>Meta Ads</t>
        </is>
      </c>
      <c r="D14" s="19" t="inlineStr">
        <is>
          <t>Nashik</t>
        </is>
      </c>
      <c r="E14" s="20" t="n">
        <v>2400</v>
      </c>
      <c r="F14" s="24" t="n">
        <v>21300</v>
      </c>
      <c r="G14" s="24" t="n">
        <v>191</v>
      </c>
      <c r="H14" s="24" t="n">
        <v>8</v>
      </c>
      <c r="I14" s="24" t="n">
        <v>0</v>
      </c>
      <c r="J14" s="20" t="n">
        <v>0</v>
      </c>
      <c r="K14" s="25">
        <f>IFERROR(Ads[[#This Row],[Clicks]]/Ads[[#This Row],[Impressions]],0)</f>
        <v/>
      </c>
      <c r="L14" s="26">
        <f>IFERROR(Ads[[#This Row],[Spend]]/Ads[[#This Row],[Clicks]],0)</f>
        <v/>
      </c>
      <c r="M14" s="26">
        <f>IFERROR(Ads[[#This Row],[Spend]]/Ads[[#This Row],[Leads]],0)</f>
        <v/>
      </c>
      <c r="N14" s="27">
        <f>IFERROR(Ads[[#This Row],[Revenue]]/Ads[[#This Row],[Spend]],0)</f>
        <v/>
      </c>
    </row>
    <row r="15">
      <c r="A15" s="23" t="n">
        <v>46291</v>
      </c>
      <c r="B15" s="19" t="inlineStr">
        <is>
          <t>Data Analytics Job Prep</t>
        </is>
      </c>
      <c r="C15" s="19" t="inlineStr">
        <is>
          <t>Google Search</t>
        </is>
      </c>
      <c r="D15" s="19" t="inlineStr">
        <is>
          <t>Sambhaji Nagar</t>
        </is>
      </c>
      <c r="E15" s="20" t="n">
        <v>7600</v>
      </c>
      <c r="F15" s="24" t="n">
        <v>34779</v>
      </c>
      <c r="G15" s="24" t="n">
        <v>1045</v>
      </c>
      <c r="H15" s="24" t="n">
        <v>34</v>
      </c>
      <c r="I15" s="24" t="n">
        <v>0</v>
      </c>
      <c r="J15" s="20" t="n">
        <v>0</v>
      </c>
      <c r="K15" s="25">
        <f>IFERROR(Ads[[#This Row],[Clicks]]/Ads[[#This Row],[Impressions]],0)</f>
        <v/>
      </c>
      <c r="L15" s="26">
        <f>IFERROR(Ads[[#This Row],[Spend]]/Ads[[#This Row],[Clicks]],0)</f>
        <v/>
      </c>
      <c r="M15" s="26">
        <f>IFERROR(Ads[[#This Row],[Spend]]/Ads[[#This Row],[Leads]],0)</f>
        <v/>
      </c>
      <c r="N15" s="27">
        <f>IFERROR(Ads[[#This Row],[Revenue]]/Ads[[#This Row],[Spend]],0)</f>
        <v/>
      </c>
    </row>
    <row r="16">
      <c r="A16" s="23" t="n">
        <v>46289</v>
      </c>
      <c r="B16" s="19" t="inlineStr">
        <is>
          <t>Power BI Weekend</t>
        </is>
      </c>
      <c r="C16" s="19" t="inlineStr">
        <is>
          <t>YouTube</t>
        </is>
      </c>
      <c r="D16" s="19" t="inlineStr">
        <is>
          <t>Kolhapur</t>
        </is>
      </c>
      <c r="E16" s="20" t="n">
        <v>2100</v>
      </c>
      <c r="F16" s="24" t="n">
        <v>19211</v>
      </c>
      <c r="G16" s="24" t="n">
        <v>135</v>
      </c>
      <c r="H16" s="24" t="n">
        <v>2</v>
      </c>
      <c r="I16" s="24" t="n">
        <v>0</v>
      </c>
      <c r="J16" s="20" t="n">
        <v>0</v>
      </c>
      <c r="K16" s="25">
        <f>IFERROR(Ads[[#This Row],[Clicks]]/Ads[[#This Row],[Impressions]],0)</f>
        <v/>
      </c>
      <c r="L16" s="26">
        <f>IFERROR(Ads[[#This Row],[Spend]]/Ads[[#This Row],[Clicks]],0)</f>
        <v/>
      </c>
      <c r="M16" s="26">
        <f>IFERROR(Ads[[#This Row],[Spend]]/Ads[[#This Row],[Leads]],0)</f>
        <v/>
      </c>
      <c r="N16" s="27">
        <f>IFERROR(Ads[[#This Row],[Revenue]]/Ads[[#This Row],[Spend]],0)</f>
        <v/>
      </c>
    </row>
    <row r="17">
      <c r="A17" s="23" t="n">
        <v>46290</v>
      </c>
      <c r="B17" s="19" t="inlineStr">
        <is>
          <t>Data Analytics Job Prep</t>
        </is>
      </c>
      <c r="C17" s="19" t="inlineStr">
        <is>
          <t>Google Search</t>
        </is>
      </c>
      <c r="D17" s="19" t="inlineStr">
        <is>
          <t>Sambhaji Nagar</t>
        </is>
      </c>
      <c r="E17" s="20" t="n">
        <v>5450</v>
      </c>
      <c r="F17" s="24" t="n">
        <v>23258</v>
      </c>
      <c r="G17" s="24" t="n">
        <v>586</v>
      </c>
      <c r="H17" s="24" t="n">
        <v>34</v>
      </c>
      <c r="I17" s="24" t="n">
        <v>1</v>
      </c>
      <c r="J17" s="20" t="n">
        <v>6000</v>
      </c>
      <c r="K17" s="25">
        <f>IFERROR(Ads[[#This Row],[Clicks]]/Ads[[#This Row],[Impressions]],0)</f>
        <v/>
      </c>
      <c r="L17" s="26">
        <f>IFERROR(Ads[[#This Row],[Spend]]/Ads[[#This Row],[Clicks]],0)</f>
        <v/>
      </c>
      <c r="M17" s="26">
        <f>IFERROR(Ads[[#This Row],[Spend]]/Ads[[#This Row],[Leads]],0)</f>
        <v/>
      </c>
      <c r="N17" s="27">
        <f>IFERROR(Ads[[#This Row],[Revenue]]/Ads[[#This Row],[Spend]],0)</f>
        <v/>
      </c>
    </row>
    <row r="18">
      <c r="A18" s="23" t="n">
        <v>46285</v>
      </c>
      <c r="B18" s="19" t="inlineStr">
        <is>
          <t>Data Analytics Job Prep</t>
        </is>
      </c>
      <c r="C18" s="19" t="inlineStr">
        <is>
          <t>LinkedIn</t>
        </is>
      </c>
      <c r="D18" s="19" t="inlineStr">
        <is>
          <t>Nashik</t>
        </is>
      </c>
      <c r="E18" s="20" t="n">
        <v>3000</v>
      </c>
      <c r="F18" s="24" t="n">
        <v>26230</v>
      </c>
      <c r="G18" s="24" t="n">
        <v>189</v>
      </c>
      <c r="H18" s="24" t="n">
        <v>4</v>
      </c>
      <c r="I18" s="24" t="n">
        <v>0</v>
      </c>
      <c r="J18" s="20" t="n">
        <v>0</v>
      </c>
      <c r="K18" s="25">
        <f>IFERROR(Ads[[#This Row],[Clicks]]/Ads[[#This Row],[Impressions]],0)</f>
        <v/>
      </c>
      <c r="L18" s="26">
        <f>IFERROR(Ads[[#This Row],[Spend]]/Ads[[#This Row],[Clicks]],0)</f>
        <v/>
      </c>
      <c r="M18" s="26">
        <f>IFERROR(Ads[[#This Row],[Spend]]/Ads[[#This Row],[Leads]],0)</f>
        <v/>
      </c>
      <c r="N18" s="27">
        <f>IFERROR(Ads[[#This Row],[Revenue]]/Ads[[#This Row],[Spend]],0)</f>
        <v/>
      </c>
    </row>
    <row r="19">
      <c r="A19" s="23" t="n">
        <v>46280</v>
      </c>
      <c r="B19" s="19" t="inlineStr">
        <is>
          <t>Excel Batch Oct</t>
        </is>
      </c>
      <c r="C19" s="19" t="inlineStr">
        <is>
          <t>WhatsApp</t>
        </is>
      </c>
      <c r="D19" s="19" t="inlineStr">
        <is>
          <t>Solapur</t>
        </is>
      </c>
      <c r="E19" s="20" t="n">
        <v>300</v>
      </c>
      <c r="F19" s="24" t="n">
        <v>2491</v>
      </c>
      <c r="G19" s="24" t="n">
        <v>87</v>
      </c>
      <c r="H19" s="24" t="n">
        <v>5</v>
      </c>
      <c r="I19" s="24" t="n">
        <v>1</v>
      </c>
      <c r="J19" s="20" t="n">
        <v>6000</v>
      </c>
      <c r="K19" s="25">
        <f>IFERROR(Ads[[#This Row],[Clicks]]/Ads[[#This Row],[Impressions]],0)</f>
        <v/>
      </c>
      <c r="L19" s="26">
        <f>IFERROR(Ads[[#This Row],[Spend]]/Ads[[#This Row],[Clicks]],0)</f>
        <v/>
      </c>
      <c r="M19" s="26">
        <f>IFERROR(Ads[[#This Row],[Spend]]/Ads[[#This Row],[Leads]],0)</f>
        <v/>
      </c>
      <c r="N19" s="27">
        <f>IFERROR(Ads[[#This Row],[Revenue]]/Ads[[#This Row],[Spend]],0)</f>
        <v/>
      </c>
    </row>
    <row r="20">
      <c r="A20" s="23" t="n">
        <v>46276</v>
      </c>
      <c r="B20" s="19" t="inlineStr">
        <is>
          <t>Excel Batch Oct</t>
        </is>
      </c>
      <c r="C20" s="19" t="inlineStr">
        <is>
          <t>Google Search</t>
        </is>
      </c>
      <c r="D20" s="19" t="inlineStr">
        <is>
          <t>Solapur</t>
        </is>
      </c>
      <c r="E20" s="20" t="n">
        <v>4600</v>
      </c>
      <c r="F20" s="24" t="n">
        <v>26389</v>
      </c>
      <c r="G20" s="24" t="n">
        <v>676</v>
      </c>
      <c r="H20" s="24" t="n">
        <v>44</v>
      </c>
      <c r="I20" s="24" t="n">
        <v>1</v>
      </c>
      <c r="J20" s="20" t="n">
        <v>12000</v>
      </c>
      <c r="K20" s="25">
        <f>IFERROR(Ads[[#This Row],[Clicks]]/Ads[[#This Row],[Impressions]],0)</f>
        <v/>
      </c>
      <c r="L20" s="26">
        <f>IFERROR(Ads[[#This Row],[Spend]]/Ads[[#This Row],[Clicks]],0)</f>
        <v/>
      </c>
      <c r="M20" s="26">
        <f>IFERROR(Ads[[#This Row],[Spend]]/Ads[[#This Row],[Leads]],0)</f>
        <v/>
      </c>
      <c r="N20" s="27">
        <f>IFERROR(Ads[[#This Row],[Revenue]]/Ads[[#This Row],[Spend]],0)</f>
        <v/>
      </c>
    </row>
    <row r="21">
      <c r="A21" s="23" t="n">
        <v>46277</v>
      </c>
      <c r="B21" s="19" t="inlineStr">
        <is>
          <t>Free Webinar</t>
        </is>
      </c>
      <c r="C21" s="19" t="inlineStr">
        <is>
          <t>WhatsApp</t>
        </is>
      </c>
      <c r="D21" s="19" t="inlineStr">
        <is>
          <t>Nashik</t>
        </is>
      </c>
      <c r="E21" s="20" t="n">
        <v>800</v>
      </c>
      <c r="F21" s="24" t="n">
        <v>6850</v>
      </c>
      <c r="G21" s="24" t="n">
        <v>317</v>
      </c>
      <c r="H21" s="24" t="n">
        <v>15</v>
      </c>
      <c r="I21" s="24" t="n">
        <v>1</v>
      </c>
      <c r="J21" s="20" t="n">
        <v>12000</v>
      </c>
      <c r="K21" s="25">
        <f>IFERROR(Ads[[#This Row],[Clicks]]/Ads[[#This Row],[Impressions]],0)</f>
        <v/>
      </c>
      <c r="L21" s="26">
        <f>IFERROR(Ads[[#This Row],[Spend]]/Ads[[#This Row],[Clicks]],0)</f>
        <v/>
      </c>
      <c r="M21" s="26">
        <f>IFERROR(Ads[[#This Row],[Spend]]/Ads[[#This Row],[Leads]],0)</f>
        <v/>
      </c>
      <c r="N21" s="27">
        <f>IFERROR(Ads[[#This Row],[Revenue]]/Ads[[#This Row],[Spend]],0)</f>
        <v/>
      </c>
    </row>
    <row r="22">
      <c r="A22" s="23" t="n">
        <v>46269</v>
      </c>
      <c r="B22" s="19" t="inlineStr">
        <is>
          <t>Excel Batch Oct</t>
        </is>
      </c>
      <c r="C22" s="19" t="inlineStr">
        <is>
          <t>Email</t>
        </is>
      </c>
      <c r="D22" s="19" t="inlineStr">
        <is>
          <t>Kolhapur</t>
        </is>
      </c>
      <c r="E22" s="20" t="n">
        <v>500</v>
      </c>
      <c r="F22" s="24" t="n">
        <v>4522</v>
      </c>
      <c r="G22" s="24" t="n">
        <v>95</v>
      </c>
      <c r="H22" s="24" t="n">
        <v>3</v>
      </c>
      <c r="I22" s="24" t="n">
        <v>0</v>
      </c>
      <c r="J22" s="20" t="n">
        <v>0</v>
      </c>
      <c r="K22" s="25">
        <f>IFERROR(Ads[[#This Row],[Clicks]]/Ads[[#This Row],[Impressions]],0)</f>
        <v/>
      </c>
      <c r="L22" s="26">
        <f>IFERROR(Ads[[#This Row],[Spend]]/Ads[[#This Row],[Clicks]],0)</f>
        <v/>
      </c>
      <c r="M22" s="26">
        <f>IFERROR(Ads[[#This Row],[Spend]]/Ads[[#This Row],[Leads]],0)</f>
        <v/>
      </c>
      <c r="N22" s="27">
        <f>IFERROR(Ads[[#This Row],[Revenue]]/Ads[[#This Row],[Spend]],0)</f>
        <v/>
      </c>
    </row>
    <row r="23">
      <c r="A23" s="23" t="n">
        <v>46295</v>
      </c>
      <c r="B23" s="19" t="inlineStr">
        <is>
          <t>Free Webinar</t>
        </is>
      </c>
      <c r="C23" s="19" t="inlineStr">
        <is>
          <t>Meta Ads</t>
        </is>
      </c>
      <c r="D23" s="19" t="inlineStr">
        <is>
          <t>Kolhapur</t>
        </is>
      </c>
      <c r="E23" s="20" t="n">
        <v>5850</v>
      </c>
      <c r="F23" s="24" t="n">
        <v>35570</v>
      </c>
      <c r="G23" s="24" t="n">
        <v>341</v>
      </c>
      <c r="H23" s="24" t="n">
        <v>8</v>
      </c>
      <c r="I23" s="24" t="n">
        <v>1</v>
      </c>
      <c r="J23" s="20" t="n">
        <v>6000</v>
      </c>
      <c r="K23" s="25">
        <f>IFERROR(Ads[[#This Row],[Clicks]]/Ads[[#This Row],[Impressions]],0)</f>
        <v/>
      </c>
      <c r="L23" s="26">
        <f>IFERROR(Ads[[#This Row],[Spend]]/Ads[[#This Row],[Clicks]],0)</f>
        <v/>
      </c>
      <c r="M23" s="26">
        <f>IFERROR(Ads[[#This Row],[Spend]]/Ads[[#This Row],[Leads]],0)</f>
        <v/>
      </c>
      <c r="N23" s="27">
        <f>IFERROR(Ads[[#This Row],[Revenue]]/Ads[[#This Row],[Spend]],0)</f>
        <v/>
      </c>
    </row>
    <row r="24">
      <c r="A24" s="23" t="n">
        <v>46271</v>
      </c>
      <c r="B24" s="19" t="inlineStr">
        <is>
          <t>Power BI Weekend</t>
        </is>
      </c>
      <c r="C24" s="19" t="inlineStr">
        <is>
          <t>WhatsApp</t>
        </is>
      </c>
      <c r="D24" s="19" t="inlineStr">
        <is>
          <t>Pune</t>
        </is>
      </c>
      <c r="E24" s="20" t="n">
        <v>700</v>
      </c>
      <c r="F24" s="24" t="n">
        <v>4907</v>
      </c>
      <c r="G24" s="24" t="n">
        <v>201</v>
      </c>
      <c r="H24" s="24" t="n">
        <v>18</v>
      </c>
      <c r="I24" s="24" t="n">
        <v>0</v>
      </c>
      <c r="J24" s="20" t="n">
        <v>0</v>
      </c>
      <c r="K24" s="25">
        <f>IFERROR(Ads[[#This Row],[Clicks]]/Ads[[#This Row],[Impressions]],0)</f>
        <v/>
      </c>
      <c r="L24" s="26">
        <f>IFERROR(Ads[[#This Row],[Spend]]/Ads[[#This Row],[Clicks]],0)</f>
        <v/>
      </c>
      <c r="M24" s="26">
        <f>IFERROR(Ads[[#This Row],[Spend]]/Ads[[#This Row],[Leads]],0)</f>
        <v/>
      </c>
      <c r="N24" s="27">
        <f>IFERROR(Ads[[#This Row],[Revenue]]/Ads[[#This Row],[Spend]],0)</f>
        <v/>
      </c>
    </row>
    <row r="25">
      <c r="A25" s="23" t="n">
        <v>46279</v>
      </c>
      <c r="B25" s="19" t="inlineStr">
        <is>
          <t>Data Analytics Job Prep</t>
        </is>
      </c>
      <c r="C25" s="19" t="inlineStr">
        <is>
          <t>Meta Ads</t>
        </is>
      </c>
      <c r="D25" s="19" t="inlineStr">
        <is>
          <t>Solapur</t>
        </is>
      </c>
      <c r="E25" s="20" t="n">
        <v>6350</v>
      </c>
      <c r="F25" s="24" t="n">
        <v>62690</v>
      </c>
      <c r="G25" s="24" t="n">
        <v>814</v>
      </c>
      <c r="H25" s="24" t="n">
        <v>44</v>
      </c>
      <c r="I25" s="24" t="n">
        <v>3</v>
      </c>
      <c r="J25" s="20" t="n">
        <v>36000</v>
      </c>
      <c r="K25" s="25">
        <f>IFERROR(Ads[[#This Row],[Clicks]]/Ads[[#This Row],[Impressions]],0)</f>
        <v/>
      </c>
      <c r="L25" s="26">
        <f>IFERROR(Ads[[#This Row],[Spend]]/Ads[[#This Row],[Clicks]],0)</f>
        <v/>
      </c>
      <c r="M25" s="26">
        <f>IFERROR(Ads[[#This Row],[Spend]]/Ads[[#This Row],[Leads]],0)</f>
        <v/>
      </c>
      <c r="N25" s="27">
        <f>IFERROR(Ads[[#This Row],[Revenue]]/Ads[[#This Row],[Spend]],0)</f>
        <v/>
      </c>
    </row>
    <row r="26">
      <c r="A26" s="23" t="n">
        <v>46285</v>
      </c>
      <c r="B26" s="19" t="inlineStr">
        <is>
          <t>Excel Batch Oct</t>
        </is>
      </c>
      <c r="C26" s="19" t="inlineStr">
        <is>
          <t>Google Search</t>
        </is>
      </c>
      <c r="D26" s="19" t="inlineStr">
        <is>
          <t>Nashik</t>
        </is>
      </c>
      <c r="E26" s="20" t="n">
        <v>7550</v>
      </c>
      <c r="F26" s="24" t="n">
        <v>47097</v>
      </c>
      <c r="G26" s="24" t="n">
        <v>1435</v>
      </c>
      <c r="H26" s="24" t="n">
        <v>82</v>
      </c>
      <c r="I26" s="24" t="n">
        <v>4</v>
      </c>
      <c r="J26" s="20" t="n">
        <v>48000</v>
      </c>
      <c r="K26" s="25">
        <f>IFERROR(Ads[[#This Row],[Clicks]]/Ads[[#This Row],[Impressions]],0)</f>
        <v/>
      </c>
      <c r="L26" s="26">
        <f>IFERROR(Ads[[#This Row],[Spend]]/Ads[[#This Row],[Clicks]],0)</f>
        <v/>
      </c>
      <c r="M26" s="26">
        <f>IFERROR(Ads[[#This Row],[Spend]]/Ads[[#This Row],[Leads]],0)</f>
        <v/>
      </c>
      <c r="N26" s="27">
        <f>IFERROR(Ads[[#This Row],[Revenue]]/Ads[[#This Row],[Spend]],0)</f>
        <v/>
      </c>
    </row>
    <row r="27">
      <c r="A27" s="23" t="n">
        <v>46283</v>
      </c>
      <c r="B27" s="19" t="inlineStr">
        <is>
          <t>Free Webinar</t>
        </is>
      </c>
      <c r="C27" s="19" t="inlineStr">
        <is>
          <t>YouTube</t>
        </is>
      </c>
      <c r="D27" s="19" t="inlineStr">
        <is>
          <t>Kolhapur</t>
        </is>
      </c>
      <c r="E27" s="20" t="n">
        <v>2400</v>
      </c>
      <c r="F27" s="24" t="n">
        <v>16153</v>
      </c>
      <c r="G27" s="24" t="n">
        <v>81</v>
      </c>
      <c r="H27" s="24" t="n">
        <v>2</v>
      </c>
      <c r="I27" s="24" t="n">
        <v>0</v>
      </c>
      <c r="J27" s="20" t="n">
        <v>0</v>
      </c>
      <c r="K27" s="25">
        <f>IFERROR(Ads[[#This Row],[Clicks]]/Ads[[#This Row],[Impressions]],0)</f>
        <v/>
      </c>
      <c r="L27" s="26">
        <f>IFERROR(Ads[[#This Row],[Spend]]/Ads[[#This Row],[Clicks]],0)</f>
        <v/>
      </c>
      <c r="M27" s="26">
        <f>IFERROR(Ads[[#This Row],[Spend]]/Ads[[#This Row],[Leads]],0)</f>
        <v/>
      </c>
      <c r="N27" s="27">
        <f>IFERROR(Ads[[#This Row],[Revenue]]/Ads[[#This Row],[Spend]],0)</f>
        <v/>
      </c>
    </row>
    <row r="28">
      <c r="A28" s="23" t="n">
        <v>46282</v>
      </c>
      <c r="B28" s="19" t="inlineStr">
        <is>
          <t>Excel Batch Oct</t>
        </is>
      </c>
      <c r="C28" s="19" t="inlineStr">
        <is>
          <t>Email</t>
        </is>
      </c>
      <c r="D28" s="19" t="inlineStr">
        <is>
          <t>Sambhaji Nagar</t>
        </is>
      </c>
      <c r="E28" s="20" t="n">
        <v>550</v>
      </c>
      <c r="F28" s="24" t="n">
        <v>4142</v>
      </c>
      <c r="G28" s="24" t="n">
        <v>141</v>
      </c>
      <c r="H28" s="24" t="n">
        <v>8</v>
      </c>
      <c r="I28" s="24" t="n">
        <v>0</v>
      </c>
      <c r="J28" s="20" t="n">
        <v>0</v>
      </c>
      <c r="K28" s="25">
        <f>IFERROR(Ads[[#This Row],[Clicks]]/Ads[[#This Row],[Impressions]],0)</f>
        <v/>
      </c>
      <c r="L28" s="26">
        <f>IFERROR(Ads[[#This Row],[Spend]]/Ads[[#This Row],[Clicks]],0)</f>
        <v/>
      </c>
      <c r="M28" s="26">
        <f>IFERROR(Ads[[#This Row],[Spend]]/Ads[[#This Row],[Leads]],0)</f>
        <v/>
      </c>
      <c r="N28" s="27">
        <f>IFERROR(Ads[[#This Row],[Revenue]]/Ads[[#This Row],[Spend]],0)</f>
        <v/>
      </c>
    </row>
    <row r="29">
      <c r="A29" s="23" t="n">
        <v>46285</v>
      </c>
      <c r="B29" s="19" t="inlineStr">
        <is>
          <t>Data Analytics Job Prep</t>
        </is>
      </c>
      <c r="C29" s="19" t="inlineStr">
        <is>
          <t>Meta Ads</t>
        </is>
      </c>
      <c r="D29" s="19" t="inlineStr">
        <is>
          <t>Pune</t>
        </is>
      </c>
      <c r="E29" s="20" t="n">
        <v>5200</v>
      </c>
      <c r="F29" s="24" t="n">
        <v>23232</v>
      </c>
      <c r="G29" s="24" t="n">
        <v>305</v>
      </c>
      <c r="H29" s="24" t="n">
        <v>12</v>
      </c>
      <c r="I29" s="24" t="n">
        <v>0</v>
      </c>
      <c r="J29" s="20" t="n">
        <v>0</v>
      </c>
      <c r="K29" s="25">
        <f>IFERROR(Ads[[#This Row],[Clicks]]/Ads[[#This Row],[Impressions]],0)</f>
        <v/>
      </c>
      <c r="L29" s="26">
        <f>IFERROR(Ads[[#This Row],[Spend]]/Ads[[#This Row],[Clicks]],0)</f>
        <v/>
      </c>
      <c r="M29" s="26">
        <f>IFERROR(Ads[[#This Row],[Spend]]/Ads[[#This Row],[Leads]],0)</f>
        <v/>
      </c>
      <c r="N29" s="27">
        <f>IFERROR(Ads[[#This Row],[Revenue]]/Ads[[#This Row],[Spend]],0)</f>
        <v/>
      </c>
    </row>
    <row r="30">
      <c r="A30" s="23" t="n">
        <v>46275</v>
      </c>
      <c r="B30" s="19" t="inlineStr">
        <is>
          <t>Power BI Weekend</t>
        </is>
      </c>
      <c r="C30" s="19" t="inlineStr">
        <is>
          <t>Google Search</t>
        </is>
      </c>
      <c r="D30" s="19" t="inlineStr">
        <is>
          <t>Kolhapur</t>
        </is>
      </c>
      <c r="E30" s="20" t="n">
        <v>7000</v>
      </c>
      <c r="F30" s="24" t="n">
        <v>37594</v>
      </c>
      <c r="G30" s="24" t="n">
        <v>1663</v>
      </c>
      <c r="H30" s="24" t="n">
        <v>65</v>
      </c>
      <c r="I30" s="24" t="n">
        <v>4</v>
      </c>
      <c r="J30" s="20" t="n">
        <v>48000</v>
      </c>
      <c r="K30" s="25">
        <f>IFERROR(Ads[[#This Row],[Clicks]]/Ads[[#This Row],[Impressions]],0)</f>
        <v/>
      </c>
      <c r="L30" s="26">
        <f>IFERROR(Ads[[#This Row],[Spend]]/Ads[[#This Row],[Clicks]],0)</f>
        <v/>
      </c>
      <c r="M30" s="26">
        <f>IFERROR(Ads[[#This Row],[Spend]]/Ads[[#This Row],[Leads]],0)</f>
        <v/>
      </c>
      <c r="N30" s="27">
        <f>IFERROR(Ads[[#This Row],[Revenue]]/Ads[[#This Row],[Spend]],0)</f>
        <v/>
      </c>
    </row>
    <row r="31">
      <c r="A31" s="23" t="n">
        <v>46272</v>
      </c>
      <c r="B31" s="19" t="inlineStr">
        <is>
          <t>Excel Batch Oct</t>
        </is>
      </c>
      <c r="C31" s="19" t="inlineStr">
        <is>
          <t>YouTube</t>
        </is>
      </c>
      <c r="D31" s="19" t="inlineStr">
        <is>
          <t>Sambhaji Nagar</t>
        </is>
      </c>
      <c r="E31" s="20" t="n">
        <v>1550</v>
      </c>
      <c r="F31" s="24" t="n">
        <v>7699</v>
      </c>
      <c r="G31" s="24" t="n">
        <v>48</v>
      </c>
      <c r="H31" s="24" t="n">
        <v>1</v>
      </c>
      <c r="I31" s="24" t="n">
        <v>0</v>
      </c>
      <c r="J31" s="20" t="n">
        <v>0</v>
      </c>
      <c r="K31" s="25">
        <f>IFERROR(Ads[[#This Row],[Clicks]]/Ads[[#This Row],[Impressions]],0)</f>
        <v/>
      </c>
      <c r="L31" s="26">
        <f>IFERROR(Ads[[#This Row],[Spend]]/Ads[[#This Row],[Clicks]],0)</f>
        <v/>
      </c>
      <c r="M31" s="26">
        <f>IFERROR(Ads[[#This Row],[Spend]]/Ads[[#This Row],[Leads]],0)</f>
        <v/>
      </c>
      <c r="N31" s="27">
        <f>IFERROR(Ads[[#This Row],[Revenue]]/Ads[[#This Row],[Spend]],0)</f>
        <v/>
      </c>
    </row>
    <row r="32">
      <c r="A32" s="23" t="n">
        <v>46287</v>
      </c>
      <c r="B32" s="19" t="inlineStr">
        <is>
          <t>Power BI Weekend</t>
        </is>
      </c>
      <c r="C32" s="19" t="inlineStr">
        <is>
          <t>Email</t>
        </is>
      </c>
      <c r="D32" s="19" t="inlineStr">
        <is>
          <t>Sambhaji Nagar</t>
        </is>
      </c>
      <c r="E32" s="20" t="n">
        <v>550</v>
      </c>
      <c r="F32" s="24" t="n">
        <v>5083</v>
      </c>
      <c r="G32" s="24" t="n">
        <v>114</v>
      </c>
      <c r="H32" s="24" t="n">
        <v>9</v>
      </c>
      <c r="I32" s="24" t="n">
        <v>0</v>
      </c>
      <c r="J32" s="20" t="n">
        <v>0</v>
      </c>
      <c r="K32" s="25">
        <f>IFERROR(Ads[[#This Row],[Clicks]]/Ads[[#This Row],[Impressions]],0)</f>
        <v/>
      </c>
      <c r="L32" s="26">
        <f>IFERROR(Ads[[#This Row],[Spend]]/Ads[[#This Row],[Clicks]],0)</f>
        <v/>
      </c>
      <c r="M32" s="26">
        <f>IFERROR(Ads[[#This Row],[Spend]]/Ads[[#This Row],[Leads]],0)</f>
        <v/>
      </c>
      <c r="N32" s="27">
        <f>IFERROR(Ads[[#This Row],[Revenue]]/Ads[[#This Row],[Spend]],0)</f>
        <v/>
      </c>
    </row>
    <row r="33">
      <c r="A33" s="23" t="n">
        <v>46289</v>
      </c>
      <c r="B33" s="19" t="inlineStr">
        <is>
          <t>Excel Batch Oct</t>
        </is>
      </c>
      <c r="C33" s="19" t="inlineStr">
        <is>
          <t>YouTube</t>
        </is>
      </c>
      <c r="D33" s="19" t="inlineStr">
        <is>
          <t>Solapur</t>
        </is>
      </c>
      <c r="E33" s="20" t="n">
        <v>1200</v>
      </c>
      <c r="F33" s="24" t="n">
        <v>8643</v>
      </c>
      <c r="G33" s="24" t="n">
        <v>62</v>
      </c>
      <c r="H33" s="24" t="n">
        <v>1</v>
      </c>
      <c r="I33" s="24" t="n">
        <v>0</v>
      </c>
      <c r="J33" s="20" t="n">
        <v>0</v>
      </c>
      <c r="K33" s="25">
        <f>IFERROR(Ads[[#This Row],[Clicks]]/Ads[[#This Row],[Impressions]],0)</f>
        <v/>
      </c>
      <c r="L33" s="26">
        <f>IFERROR(Ads[[#This Row],[Spend]]/Ads[[#This Row],[Clicks]],0)</f>
        <v/>
      </c>
      <c r="M33" s="26">
        <f>IFERROR(Ads[[#This Row],[Spend]]/Ads[[#This Row],[Leads]],0)</f>
        <v/>
      </c>
      <c r="N33" s="27">
        <f>IFERROR(Ads[[#This Row],[Revenue]]/Ads[[#This Row],[Spend]],0)</f>
        <v/>
      </c>
    </row>
    <row r="34">
      <c r="A34" s="23" t="n">
        <v>46288</v>
      </c>
      <c r="B34" s="19" t="inlineStr">
        <is>
          <t>Excel Batch Oct</t>
        </is>
      </c>
      <c r="C34" s="19" t="inlineStr">
        <is>
          <t>WhatsApp</t>
        </is>
      </c>
      <c r="D34" s="19" t="inlineStr">
        <is>
          <t>Nashik</t>
        </is>
      </c>
      <c r="E34" s="20" t="n">
        <v>850</v>
      </c>
      <c r="F34" s="24" t="n">
        <v>8452</v>
      </c>
      <c r="G34" s="24" t="n">
        <v>495</v>
      </c>
      <c r="H34" s="24" t="n">
        <v>33</v>
      </c>
      <c r="I34" s="24" t="n">
        <v>2</v>
      </c>
      <c r="J34" s="20" t="n">
        <v>24000</v>
      </c>
      <c r="K34" s="25">
        <f>IFERROR(Ads[[#This Row],[Clicks]]/Ads[[#This Row],[Impressions]],0)</f>
        <v/>
      </c>
      <c r="L34" s="26">
        <f>IFERROR(Ads[[#This Row],[Spend]]/Ads[[#This Row],[Clicks]],0)</f>
        <v/>
      </c>
      <c r="M34" s="26">
        <f>IFERROR(Ads[[#This Row],[Spend]]/Ads[[#This Row],[Leads]],0)</f>
        <v/>
      </c>
      <c r="N34" s="27">
        <f>IFERROR(Ads[[#This Row],[Revenue]]/Ads[[#This Row],[Spend]],0)</f>
        <v/>
      </c>
    </row>
    <row r="35">
      <c r="A35" s="23" t="n">
        <v>46281</v>
      </c>
      <c r="B35" s="19" t="inlineStr">
        <is>
          <t>Excel Batch Oct</t>
        </is>
      </c>
      <c r="C35" s="19" t="inlineStr">
        <is>
          <t>Email</t>
        </is>
      </c>
      <c r="D35" s="19" t="inlineStr">
        <is>
          <t>Pune</t>
        </is>
      </c>
      <c r="E35" s="20" t="n">
        <v>250</v>
      </c>
      <c r="F35" s="24" t="n">
        <v>1845</v>
      </c>
      <c r="G35" s="24" t="n">
        <v>59</v>
      </c>
      <c r="H35" s="24" t="n">
        <v>3</v>
      </c>
      <c r="I35" s="24" t="n">
        <v>1</v>
      </c>
      <c r="J35" s="20" t="n">
        <v>8000</v>
      </c>
      <c r="K35" s="25">
        <f>IFERROR(Ads[[#This Row],[Clicks]]/Ads[[#This Row],[Impressions]],0)</f>
        <v/>
      </c>
      <c r="L35" s="26">
        <f>IFERROR(Ads[[#This Row],[Spend]]/Ads[[#This Row],[Clicks]],0)</f>
        <v/>
      </c>
      <c r="M35" s="26">
        <f>IFERROR(Ads[[#This Row],[Spend]]/Ads[[#This Row],[Leads]],0)</f>
        <v/>
      </c>
      <c r="N35" s="27">
        <f>IFERROR(Ads[[#This Row],[Revenue]]/Ads[[#This Row],[Spend]],0)</f>
        <v/>
      </c>
    </row>
    <row r="36">
      <c r="A36" s="23" t="n">
        <v>46287</v>
      </c>
      <c r="B36" s="19" t="inlineStr">
        <is>
          <t>Data Analytics Job Prep</t>
        </is>
      </c>
      <c r="C36" s="19" t="inlineStr">
        <is>
          <t>Google Search</t>
        </is>
      </c>
      <c r="D36" s="19" t="inlineStr">
        <is>
          <t>Solapur</t>
        </is>
      </c>
      <c r="E36" s="20" t="n">
        <v>3200</v>
      </c>
      <c r="F36" s="24" t="n">
        <v>18263</v>
      </c>
      <c r="G36" s="24" t="n">
        <v>529</v>
      </c>
      <c r="H36" s="24" t="n">
        <v>21</v>
      </c>
      <c r="I36" s="24" t="n">
        <v>1</v>
      </c>
      <c r="J36" s="20" t="n">
        <v>6000</v>
      </c>
      <c r="K36" s="25">
        <f>IFERROR(Ads[[#This Row],[Clicks]]/Ads[[#This Row],[Impressions]],0)</f>
        <v/>
      </c>
      <c r="L36" s="26">
        <f>IFERROR(Ads[[#This Row],[Spend]]/Ads[[#This Row],[Clicks]],0)</f>
        <v/>
      </c>
      <c r="M36" s="26">
        <f>IFERROR(Ads[[#This Row],[Spend]]/Ads[[#This Row],[Leads]],0)</f>
        <v/>
      </c>
      <c r="N36" s="27">
        <f>IFERROR(Ads[[#This Row],[Revenue]]/Ads[[#This Row],[Spend]],0)</f>
        <v/>
      </c>
    </row>
    <row r="37">
      <c r="A37" s="23" t="n">
        <v>46269</v>
      </c>
      <c r="B37" s="19" t="inlineStr">
        <is>
          <t>Power BI Weekend</t>
        </is>
      </c>
      <c r="C37" s="19" t="inlineStr">
        <is>
          <t>Google Search</t>
        </is>
      </c>
      <c r="D37" s="19" t="inlineStr">
        <is>
          <t>Nashik</t>
        </is>
      </c>
      <c r="E37" s="20" t="n">
        <v>6450</v>
      </c>
      <c r="F37" s="24" t="n">
        <v>43532</v>
      </c>
      <c r="G37" s="24" t="n">
        <v>1904</v>
      </c>
      <c r="H37" s="24" t="n">
        <v>67</v>
      </c>
      <c r="I37" s="24" t="n">
        <v>3</v>
      </c>
      <c r="J37" s="20" t="n">
        <v>18000</v>
      </c>
      <c r="K37" s="25">
        <f>IFERROR(Ads[[#This Row],[Clicks]]/Ads[[#This Row],[Impressions]],0)</f>
        <v/>
      </c>
      <c r="L37" s="26">
        <f>IFERROR(Ads[[#This Row],[Spend]]/Ads[[#This Row],[Clicks]],0)</f>
        <v/>
      </c>
      <c r="M37" s="26">
        <f>IFERROR(Ads[[#This Row],[Spend]]/Ads[[#This Row],[Leads]],0)</f>
        <v/>
      </c>
      <c r="N37" s="27">
        <f>IFERROR(Ads[[#This Row],[Revenue]]/Ads[[#This Row],[Spend]],0)</f>
        <v/>
      </c>
    </row>
    <row r="38">
      <c r="A38" s="23" t="n">
        <v>46276</v>
      </c>
      <c r="B38" s="19" t="inlineStr">
        <is>
          <t>Power BI Weekend</t>
        </is>
      </c>
      <c r="C38" s="19" t="inlineStr">
        <is>
          <t>WhatsApp</t>
        </is>
      </c>
      <c r="D38" s="19" t="inlineStr">
        <is>
          <t>Nagpur</t>
        </is>
      </c>
      <c r="E38" s="20" t="n">
        <v>650</v>
      </c>
      <c r="F38" s="24" t="n">
        <v>5309</v>
      </c>
      <c r="G38" s="24" t="n">
        <v>250</v>
      </c>
      <c r="H38" s="24" t="n">
        <v>13</v>
      </c>
      <c r="I38" s="24" t="n">
        <v>1</v>
      </c>
      <c r="J38" s="20" t="n">
        <v>8000</v>
      </c>
      <c r="K38" s="25">
        <f>IFERROR(Ads[[#This Row],[Clicks]]/Ads[[#This Row],[Impressions]],0)</f>
        <v/>
      </c>
      <c r="L38" s="26">
        <f>IFERROR(Ads[[#This Row],[Spend]]/Ads[[#This Row],[Clicks]],0)</f>
        <v/>
      </c>
      <c r="M38" s="26">
        <f>IFERROR(Ads[[#This Row],[Spend]]/Ads[[#This Row],[Leads]],0)</f>
        <v/>
      </c>
      <c r="N38" s="27">
        <f>IFERROR(Ads[[#This Row],[Revenue]]/Ads[[#This Row],[Spend]],0)</f>
        <v/>
      </c>
    </row>
    <row r="39">
      <c r="A39" s="23" t="n">
        <v>46279</v>
      </c>
      <c r="B39" s="19" t="inlineStr">
        <is>
          <t>Data Analytics Job Prep</t>
        </is>
      </c>
      <c r="C39" s="19" t="inlineStr">
        <is>
          <t>Email</t>
        </is>
      </c>
      <c r="D39" s="19" t="inlineStr">
        <is>
          <t>Nashik</t>
        </is>
      </c>
      <c r="E39" s="20" t="n">
        <v>400</v>
      </c>
      <c r="F39" s="24" t="n">
        <v>2634</v>
      </c>
      <c r="G39" s="24" t="n">
        <v>58</v>
      </c>
      <c r="H39" s="24" t="n">
        <v>4</v>
      </c>
      <c r="I39" s="24" t="n">
        <v>0</v>
      </c>
      <c r="J39" s="20" t="n">
        <v>0</v>
      </c>
      <c r="K39" s="25">
        <f>IFERROR(Ads[[#This Row],[Clicks]]/Ads[[#This Row],[Impressions]],0)</f>
        <v/>
      </c>
      <c r="L39" s="26">
        <f>IFERROR(Ads[[#This Row],[Spend]]/Ads[[#This Row],[Clicks]],0)</f>
        <v/>
      </c>
      <c r="M39" s="26">
        <f>IFERROR(Ads[[#This Row],[Spend]]/Ads[[#This Row],[Leads]],0)</f>
        <v/>
      </c>
      <c r="N39" s="27">
        <f>IFERROR(Ads[[#This Row],[Revenue]]/Ads[[#This Row],[Spend]],0)</f>
        <v/>
      </c>
    </row>
    <row r="40">
      <c r="A40" s="23" t="n">
        <v>46289</v>
      </c>
      <c r="B40" s="19" t="inlineStr">
        <is>
          <t>Data Analytics Job Prep</t>
        </is>
      </c>
      <c r="C40" s="19" t="inlineStr">
        <is>
          <t>Meta Ads</t>
        </is>
      </c>
      <c r="D40" s="19" t="inlineStr">
        <is>
          <t>Nashik</t>
        </is>
      </c>
      <c r="E40" s="20" t="n">
        <v>6950</v>
      </c>
      <c r="F40" s="24" t="n">
        <v>44426</v>
      </c>
      <c r="G40" s="24" t="n">
        <v>644</v>
      </c>
      <c r="H40" s="24" t="n">
        <v>34</v>
      </c>
      <c r="I40" s="24" t="n">
        <v>2</v>
      </c>
      <c r="J40" s="20" t="n">
        <v>16000</v>
      </c>
      <c r="K40" s="25">
        <f>IFERROR(Ads[[#This Row],[Clicks]]/Ads[[#This Row],[Impressions]],0)</f>
        <v/>
      </c>
      <c r="L40" s="26">
        <f>IFERROR(Ads[[#This Row],[Spend]]/Ads[[#This Row],[Clicks]],0)</f>
        <v/>
      </c>
      <c r="M40" s="26">
        <f>IFERROR(Ads[[#This Row],[Spend]]/Ads[[#This Row],[Leads]],0)</f>
        <v/>
      </c>
      <c r="N40" s="27">
        <f>IFERROR(Ads[[#This Row],[Revenue]]/Ads[[#This Row],[Spend]],0)</f>
        <v/>
      </c>
    </row>
    <row r="41">
      <c r="A41" s="23" t="n">
        <v>46268</v>
      </c>
      <c r="B41" s="19" t="inlineStr">
        <is>
          <t>Excel Batch Oct</t>
        </is>
      </c>
      <c r="C41" s="19" t="inlineStr">
        <is>
          <t>WhatsApp</t>
        </is>
      </c>
      <c r="D41" s="19" t="inlineStr">
        <is>
          <t>Nagpur</t>
        </is>
      </c>
      <c r="E41" s="20" t="n">
        <v>650</v>
      </c>
      <c r="F41" s="24" t="n">
        <v>6149</v>
      </c>
      <c r="G41" s="24" t="n">
        <v>299</v>
      </c>
      <c r="H41" s="24" t="n">
        <v>15</v>
      </c>
      <c r="I41" s="24" t="n">
        <v>2</v>
      </c>
      <c r="J41" s="20" t="n">
        <v>12000</v>
      </c>
      <c r="K41" s="25">
        <f>IFERROR(Ads[[#This Row],[Clicks]]/Ads[[#This Row],[Impressions]],0)</f>
        <v/>
      </c>
      <c r="L41" s="26">
        <f>IFERROR(Ads[[#This Row],[Spend]]/Ads[[#This Row],[Clicks]],0)</f>
        <v/>
      </c>
      <c r="M41" s="26">
        <f>IFERROR(Ads[[#This Row],[Spend]]/Ads[[#This Row],[Leads]],0)</f>
        <v/>
      </c>
      <c r="N41" s="27">
        <f>IFERROR(Ads[[#This Row],[Revenue]]/Ads[[#This Row],[Spend]],0)</f>
        <v/>
      </c>
    </row>
    <row r="42">
      <c r="A42" s="23" t="n">
        <v>46278</v>
      </c>
      <c r="B42" s="19" t="inlineStr">
        <is>
          <t>Free Webinar</t>
        </is>
      </c>
      <c r="C42" s="19" t="inlineStr">
        <is>
          <t>LinkedIn</t>
        </is>
      </c>
      <c r="D42" s="19" t="inlineStr">
        <is>
          <t>Nashik</t>
        </is>
      </c>
      <c r="E42" s="20" t="n">
        <v>2250</v>
      </c>
      <c r="F42" s="24" t="n">
        <v>16734</v>
      </c>
      <c r="G42" s="24" t="n">
        <v>172</v>
      </c>
      <c r="H42" s="24" t="n">
        <v>6</v>
      </c>
      <c r="I42" s="24" t="n">
        <v>0</v>
      </c>
      <c r="J42" s="20" t="n">
        <v>0</v>
      </c>
      <c r="K42" s="25">
        <f>IFERROR(Ads[[#This Row],[Clicks]]/Ads[[#This Row],[Impressions]],0)</f>
        <v/>
      </c>
      <c r="L42" s="26">
        <f>IFERROR(Ads[[#This Row],[Spend]]/Ads[[#This Row],[Clicks]],0)</f>
        <v/>
      </c>
      <c r="M42" s="26">
        <f>IFERROR(Ads[[#This Row],[Spend]]/Ads[[#This Row],[Leads]],0)</f>
        <v/>
      </c>
      <c r="N42" s="27">
        <f>IFERROR(Ads[[#This Row],[Revenue]]/Ads[[#This Row],[Spend]],0)</f>
        <v/>
      </c>
    </row>
    <row r="43">
      <c r="A43" s="23" t="n">
        <v>46294</v>
      </c>
      <c r="B43" s="19" t="inlineStr">
        <is>
          <t>Free Webinar</t>
        </is>
      </c>
      <c r="C43" s="19" t="inlineStr">
        <is>
          <t>LinkedIn</t>
        </is>
      </c>
      <c r="D43" s="19" t="inlineStr">
        <is>
          <t>Sambhaji Nagar</t>
        </is>
      </c>
      <c r="E43" s="20" t="n">
        <v>2600</v>
      </c>
      <c r="F43" s="24" t="n">
        <v>14878</v>
      </c>
      <c r="G43" s="24" t="n">
        <v>108</v>
      </c>
      <c r="H43" s="24" t="n">
        <v>4</v>
      </c>
      <c r="I43" s="24" t="n">
        <v>0</v>
      </c>
      <c r="J43" s="20" t="n">
        <v>0</v>
      </c>
      <c r="K43" s="25">
        <f>IFERROR(Ads[[#This Row],[Clicks]]/Ads[[#This Row],[Impressions]],0)</f>
        <v/>
      </c>
      <c r="L43" s="26">
        <f>IFERROR(Ads[[#This Row],[Spend]]/Ads[[#This Row],[Clicks]],0)</f>
        <v/>
      </c>
      <c r="M43" s="26">
        <f>IFERROR(Ads[[#This Row],[Spend]]/Ads[[#This Row],[Leads]],0)</f>
        <v/>
      </c>
      <c r="N43" s="27">
        <f>IFERROR(Ads[[#This Row],[Revenue]]/Ads[[#This Row],[Spend]],0)</f>
        <v/>
      </c>
    </row>
    <row r="44">
      <c r="A44" s="23" t="n">
        <v>46267</v>
      </c>
      <c r="B44" s="19" t="inlineStr">
        <is>
          <t>Power BI Weekend</t>
        </is>
      </c>
      <c r="C44" s="19" t="inlineStr">
        <is>
          <t>Meta Ads</t>
        </is>
      </c>
      <c r="D44" s="19" t="inlineStr">
        <is>
          <t>Solapur</t>
        </is>
      </c>
      <c r="E44" s="20" t="n">
        <v>2900</v>
      </c>
      <c r="F44" s="24" t="n">
        <v>13957</v>
      </c>
      <c r="G44" s="24" t="n">
        <v>165</v>
      </c>
      <c r="H44" s="24" t="n">
        <v>8</v>
      </c>
      <c r="I44" s="24" t="n">
        <v>0</v>
      </c>
      <c r="J44" s="20" t="n">
        <v>0</v>
      </c>
      <c r="K44" s="25">
        <f>IFERROR(Ads[[#This Row],[Clicks]]/Ads[[#This Row],[Impressions]],0)</f>
        <v/>
      </c>
      <c r="L44" s="26">
        <f>IFERROR(Ads[[#This Row],[Spend]]/Ads[[#This Row],[Clicks]],0)</f>
        <v/>
      </c>
      <c r="M44" s="26">
        <f>IFERROR(Ads[[#This Row],[Spend]]/Ads[[#This Row],[Leads]],0)</f>
        <v/>
      </c>
      <c r="N44" s="27">
        <f>IFERROR(Ads[[#This Row],[Revenue]]/Ads[[#This Row],[Spend]],0)</f>
        <v/>
      </c>
    </row>
    <row r="45">
      <c r="A45" s="23" t="n">
        <v>46292</v>
      </c>
      <c r="B45" s="19" t="inlineStr">
        <is>
          <t>Excel Batch Oct</t>
        </is>
      </c>
      <c r="C45" s="19" t="inlineStr">
        <is>
          <t>LinkedIn</t>
        </is>
      </c>
      <c r="D45" s="19" t="inlineStr">
        <is>
          <t>Solapur</t>
        </is>
      </c>
      <c r="E45" s="20" t="n">
        <v>3350</v>
      </c>
      <c r="F45" s="24" t="n">
        <v>27119</v>
      </c>
      <c r="G45" s="24" t="n">
        <v>154</v>
      </c>
      <c r="H45" s="24" t="n">
        <v>3</v>
      </c>
      <c r="I45" s="24" t="n">
        <v>1</v>
      </c>
      <c r="J45" s="20" t="n">
        <v>12000</v>
      </c>
      <c r="K45" s="25">
        <f>IFERROR(Ads[[#This Row],[Clicks]]/Ads[[#This Row],[Impressions]],0)</f>
        <v/>
      </c>
      <c r="L45" s="26">
        <f>IFERROR(Ads[[#This Row],[Spend]]/Ads[[#This Row],[Clicks]],0)</f>
        <v/>
      </c>
      <c r="M45" s="26">
        <f>IFERROR(Ads[[#This Row],[Spend]]/Ads[[#This Row],[Leads]],0)</f>
        <v/>
      </c>
      <c r="N45" s="27">
        <f>IFERROR(Ads[[#This Row],[Revenue]]/Ads[[#This Row],[Spend]],0)</f>
        <v/>
      </c>
    </row>
    <row r="46">
      <c r="A46" s="23" t="n">
        <v>46290</v>
      </c>
      <c r="B46" s="19" t="inlineStr">
        <is>
          <t>Excel Batch Oct</t>
        </is>
      </c>
      <c r="C46" s="19" t="inlineStr">
        <is>
          <t>Google Search</t>
        </is>
      </c>
      <c r="D46" s="19" t="inlineStr">
        <is>
          <t>Solapur</t>
        </is>
      </c>
      <c r="E46" s="20" t="n">
        <v>8850</v>
      </c>
      <c r="F46" s="24" t="n">
        <v>46975</v>
      </c>
      <c r="G46" s="24" t="n">
        <v>1405</v>
      </c>
      <c r="H46" s="24" t="n">
        <v>74</v>
      </c>
      <c r="I46" s="24" t="n">
        <v>5</v>
      </c>
      <c r="J46" s="20" t="n">
        <v>60000</v>
      </c>
      <c r="K46" s="25">
        <f>IFERROR(Ads[[#This Row],[Clicks]]/Ads[[#This Row],[Impressions]],0)</f>
        <v/>
      </c>
      <c r="L46" s="26">
        <f>IFERROR(Ads[[#This Row],[Spend]]/Ads[[#This Row],[Clicks]],0)</f>
        <v/>
      </c>
      <c r="M46" s="26">
        <f>IFERROR(Ads[[#This Row],[Spend]]/Ads[[#This Row],[Leads]],0)</f>
        <v/>
      </c>
      <c r="N46" s="27">
        <f>IFERROR(Ads[[#This Row],[Revenue]]/Ads[[#This Row],[Spend]],0)</f>
        <v/>
      </c>
    </row>
    <row r="47">
      <c r="A47" s="23" t="n">
        <v>46292</v>
      </c>
      <c r="B47" s="19" t="inlineStr">
        <is>
          <t>Power BI Weekend</t>
        </is>
      </c>
      <c r="C47" s="19" t="inlineStr">
        <is>
          <t>YouTube</t>
        </is>
      </c>
      <c r="D47" s="19" t="inlineStr">
        <is>
          <t>Nashik</t>
        </is>
      </c>
      <c r="E47" s="20" t="n">
        <v>2850</v>
      </c>
      <c r="F47" s="24" t="n">
        <v>19294</v>
      </c>
      <c r="G47" s="24" t="n">
        <v>125</v>
      </c>
      <c r="H47" s="24" t="n">
        <v>2</v>
      </c>
      <c r="I47" s="24" t="n">
        <v>0</v>
      </c>
      <c r="J47" s="20" t="n">
        <v>0</v>
      </c>
      <c r="K47" s="25">
        <f>IFERROR(Ads[[#This Row],[Clicks]]/Ads[[#This Row],[Impressions]],0)</f>
        <v/>
      </c>
      <c r="L47" s="26">
        <f>IFERROR(Ads[[#This Row],[Spend]]/Ads[[#This Row],[Clicks]],0)</f>
        <v/>
      </c>
      <c r="M47" s="26">
        <f>IFERROR(Ads[[#This Row],[Spend]]/Ads[[#This Row],[Leads]],0)</f>
        <v/>
      </c>
      <c r="N47" s="27">
        <f>IFERROR(Ads[[#This Row],[Revenue]]/Ads[[#This Row],[Spend]],0)</f>
        <v/>
      </c>
    </row>
    <row r="48">
      <c r="A48" s="23" t="n">
        <v>46282</v>
      </c>
      <c r="B48" s="19" t="inlineStr">
        <is>
          <t>Power BI Weekend</t>
        </is>
      </c>
      <c r="C48" s="19" t="inlineStr">
        <is>
          <t>Google Search</t>
        </is>
      </c>
      <c r="D48" s="19" t="inlineStr">
        <is>
          <t>Kolhapur</t>
        </is>
      </c>
      <c r="E48" s="20" t="n">
        <v>3500</v>
      </c>
      <c r="F48" s="24" t="n">
        <v>18261</v>
      </c>
      <c r="G48" s="24" t="n">
        <v>559</v>
      </c>
      <c r="H48" s="24" t="n">
        <v>36</v>
      </c>
      <c r="I48" s="24" t="n">
        <v>3</v>
      </c>
      <c r="J48" s="20" t="n">
        <v>18000</v>
      </c>
      <c r="K48" s="25">
        <f>IFERROR(Ads[[#This Row],[Clicks]]/Ads[[#This Row],[Impressions]],0)</f>
        <v/>
      </c>
      <c r="L48" s="26">
        <f>IFERROR(Ads[[#This Row],[Spend]]/Ads[[#This Row],[Clicks]],0)</f>
        <v/>
      </c>
      <c r="M48" s="26">
        <f>IFERROR(Ads[[#This Row],[Spend]]/Ads[[#This Row],[Leads]],0)</f>
        <v/>
      </c>
      <c r="N48" s="27">
        <f>IFERROR(Ads[[#This Row],[Revenue]]/Ads[[#This Row],[Spend]],0)</f>
        <v/>
      </c>
    </row>
    <row r="49">
      <c r="A49" s="23" t="n">
        <v>46274</v>
      </c>
      <c r="B49" s="19" t="inlineStr">
        <is>
          <t>Data Analytics Job Prep</t>
        </is>
      </c>
      <c r="C49" s="19" t="inlineStr">
        <is>
          <t>Google Search</t>
        </is>
      </c>
      <c r="D49" s="19" t="inlineStr">
        <is>
          <t>Nagpur</t>
        </is>
      </c>
      <c r="E49" s="20" t="n">
        <v>8550</v>
      </c>
      <c r="F49" s="24" t="n">
        <v>51241</v>
      </c>
      <c r="G49" s="24" t="n">
        <v>2155</v>
      </c>
      <c r="H49" s="24" t="n">
        <v>87</v>
      </c>
      <c r="I49" s="24" t="n">
        <v>3</v>
      </c>
      <c r="J49" s="20" t="n">
        <v>24000</v>
      </c>
      <c r="K49" s="25">
        <f>IFERROR(Ads[[#This Row],[Clicks]]/Ads[[#This Row],[Impressions]],0)</f>
        <v/>
      </c>
      <c r="L49" s="26">
        <f>IFERROR(Ads[[#This Row],[Spend]]/Ads[[#This Row],[Clicks]],0)</f>
        <v/>
      </c>
      <c r="M49" s="26">
        <f>IFERROR(Ads[[#This Row],[Spend]]/Ads[[#This Row],[Leads]],0)</f>
        <v/>
      </c>
      <c r="N49" s="27">
        <f>IFERROR(Ads[[#This Row],[Revenue]]/Ads[[#This Row],[Spend]],0)</f>
        <v/>
      </c>
    </row>
    <row r="50">
      <c r="A50" s="23" t="n">
        <v>46279</v>
      </c>
      <c r="B50" s="19" t="inlineStr">
        <is>
          <t>Excel Batch Oct</t>
        </is>
      </c>
      <c r="C50" s="19" t="inlineStr">
        <is>
          <t>Email</t>
        </is>
      </c>
      <c r="D50" s="19" t="inlineStr">
        <is>
          <t>Nashik</t>
        </is>
      </c>
      <c r="E50" s="20" t="n">
        <v>300</v>
      </c>
      <c r="F50" s="24" t="n">
        <v>2598</v>
      </c>
      <c r="G50" s="24" t="n">
        <v>91</v>
      </c>
      <c r="H50" s="24" t="n">
        <v>4</v>
      </c>
      <c r="I50" s="24" t="n">
        <v>0</v>
      </c>
      <c r="J50" s="20" t="n">
        <v>0</v>
      </c>
      <c r="K50" s="25">
        <f>IFERROR(Ads[[#This Row],[Clicks]]/Ads[[#This Row],[Impressions]],0)</f>
        <v/>
      </c>
      <c r="L50" s="26">
        <f>IFERROR(Ads[[#This Row],[Spend]]/Ads[[#This Row],[Clicks]],0)</f>
        <v/>
      </c>
      <c r="M50" s="26">
        <f>IFERROR(Ads[[#This Row],[Spend]]/Ads[[#This Row],[Leads]],0)</f>
        <v/>
      </c>
      <c r="N50" s="27">
        <f>IFERROR(Ads[[#This Row],[Revenue]]/Ads[[#This Row],[Spend]],0)</f>
        <v/>
      </c>
    </row>
    <row r="51">
      <c r="A51" s="23" t="n">
        <v>46268</v>
      </c>
      <c r="B51" s="19" t="inlineStr">
        <is>
          <t>Excel Batch Oct</t>
        </is>
      </c>
      <c r="C51" s="19" t="inlineStr">
        <is>
          <t>Email</t>
        </is>
      </c>
      <c r="D51" s="19" t="inlineStr">
        <is>
          <t>Kolhapur</t>
        </is>
      </c>
      <c r="E51" s="20" t="n">
        <v>600</v>
      </c>
      <c r="F51" s="24" t="n">
        <v>5335</v>
      </c>
      <c r="G51" s="24" t="n">
        <v>189</v>
      </c>
      <c r="H51" s="24" t="n">
        <v>7</v>
      </c>
      <c r="I51" s="24" t="n">
        <v>0</v>
      </c>
      <c r="J51" s="20" t="n">
        <v>0</v>
      </c>
      <c r="K51" s="25">
        <f>IFERROR(Ads[[#This Row],[Clicks]]/Ads[[#This Row],[Impressions]],0)</f>
        <v/>
      </c>
      <c r="L51" s="26">
        <f>IFERROR(Ads[[#This Row],[Spend]]/Ads[[#This Row],[Clicks]],0)</f>
        <v/>
      </c>
      <c r="M51" s="26">
        <f>IFERROR(Ads[[#This Row],[Spend]]/Ads[[#This Row],[Leads]],0)</f>
        <v/>
      </c>
      <c r="N51" s="27">
        <f>IFERROR(Ads[[#This Row],[Revenue]]/Ads[[#This Row],[Spend]],0)</f>
        <v/>
      </c>
    </row>
    <row r="52">
      <c r="A52" s="23" t="n">
        <v>46294</v>
      </c>
      <c r="B52" s="19" t="inlineStr">
        <is>
          <t>Free Webinar</t>
        </is>
      </c>
      <c r="C52" s="19" t="inlineStr">
        <is>
          <t>YouTube</t>
        </is>
      </c>
      <c r="D52" s="19" t="inlineStr">
        <is>
          <t>Pune</t>
        </is>
      </c>
      <c r="E52" s="20" t="n">
        <v>1650</v>
      </c>
      <c r="F52" s="24" t="n">
        <v>9893</v>
      </c>
      <c r="G52" s="24" t="n">
        <v>60</v>
      </c>
      <c r="H52" s="24" t="n">
        <v>1</v>
      </c>
      <c r="I52" s="24" t="n">
        <v>0</v>
      </c>
      <c r="J52" s="20" t="n">
        <v>0</v>
      </c>
      <c r="K52" s="25">
        <f>IFERROR(Ads[[#This Row],[Clicks]]/Ads[[#This Row],[Impressions]],0)</f>
        <v/>
      </c>
      <c r="L52" s="26">
        <f>IFERROR(Ads[[#This Row],[Spend]]/Ads[[#This Row],[Clicks]],0)</f>
        <v/>
      </c>
      <c r="M52" s="26">
        <f>IFERROR(Ads[[#This Row],[Spend]]/Ads[[#This Row],[Leads]],0)</f>
        <v/>
      </c>
      <c r="N52" s="27">
        <f>IFERROR(Ads[[#This Row],[Revenue]]/Ads[[#This Row],[Spend]],0)</f>
        <v/>
      </c>
    </row>
    <row r="53">
      <c r="A53" s="23" t="n">
        <v>46282</v>
      </c>
      <c r="B53" s="19" t="inlineStr">
        <is>
          <t>Power BI Weekend</t>
        </is>
      </c>
      <c r="C53" s="19" t="inlineStr">
        <is>
          <t>LinkedIn</t>
        </is>
      </c>
      <c r="D53" s="19" t="inlineStr">
        <is>
          <t>Nagpur</t>
        </is>
      </c>
      <c r="E53" s="20" t="n">
        <v>5300</v>
      </c>
      <c r="F53" s="24" t="n">
        <v>30936</v>
      </c>
      <c r="G53" s="24" t="n">
        <v>204</v>
      </c>
      <c r="H53" s="24" t="n">
        <v>5</v>
      </c>
      <c r="I53" s="24" t="n">
        <v>0</v>
      </c>
      <c r="J53" s="20" t="n">
        <v>0</v>
      </c>
      <c r="K53" s="25">
        <f>IFERROR(Ads[[#This Row],[Clicks]]/Ads[[#This Row],[Impressions]],0)</f>
        <v/>
      </c>
      <c r="L53" s="26">
        <f>IFERROR(Ads[[#This Row],[Spend]]/Ads[[#This Row],[Clicks]],0)</f>
        <v/>
      </c>
      <c r="M53" s="26">
        <f>IFERROR(Ads[[#This Row],[Spend]]/Ads[[#This Row],[Leads]],0)</f>
        <v/>
      </c>
      <c r="N53" s="27">
        <f>IFERROR(Ads[[#This Row],[Revenue]]/Ads[[#This Row],[Spend]],0)</f>
        <v/>
      </c>
    </row>
    <row r="54">
      <c r="A54" s="23" t="n">
        <v>46293</v>
      </c>
      <c r="B54" s="19" t="inlineStr">
        <is>
          <t>Power BI Weekend</t>
        </is>
      </c>
      <c r="C54" s="19" t="inlineStr">
        <is>
          <t>Meta Ads</t>
        </is>
      </c>
      <c r="D54" s="19" t="inlineStr">
        <is>
          <t>Nagpur</t>
        </is>
      </c>
      <c r="E54" s="20" t="n">
        <v>6900</v>
      </c>
      <c r="F54" s="24" t="n">
        <v>67609</v>
      </c>
      <c r="G54" s="24" t="n">
        <v>920</v>
      </c>
      <c r="H54" s="24" t="n">
        <v>40</v>
      </c>
      <c r="I54" s="24" t="n">
        <v>4</v>
      </c>
      <c r="J54" s="20" t="n">
        <v>24000</v>
      </c>
      <c r="K54" s="25">
        <f>IFERROR(Ads[[#This Row],[Clicks]]/Ads[[#This Row],[Impressions]],0)</f>
        <v/>
      </c>
      <c r="L54" s="26">
        <f>IFERROR(Ads[[#This Row],[Spend]]/Ads[[#This Row],[Clicks]],0)</f>
        <v/>
      </c>
      <c r="M54" s="26">
        <f>IFERROR(Ads[[#This Row],[Spend]]/Ads[[#This Row],[Leads]],0)</f>
        <v/>
      </c>
      <c r="N54" s="27">
        <f>IFERROR(Ads[[#This Row],[Revenue]]/Ads[[#This Row],[Spend]],0)</f>
        <v/>
      </c>
    </row>
    <row r="55">
      <c r="A55" s="23" t="n">
        <v>46270</v>
      </c>
      <c r="B55" s="19" t="inlineStr">
        <is>
          <t>Free Webinar</t>
        </is>
      </c>
      <c r="C55" s="19" t="inlineStr">
        <is>
          <t>LinkedIn</t>
        </is>
      </c>
      <c r="D55" s="19" t="inlineStr">
        <is>
          <t>Nagpur</t>
        </is>
      </c>
      <c r="E55" s="20" t="n">
        <v>4550</v>
      </c>
      <c r="F55" s="24" t="n">
        <v>18913</v>
      </c>
      <c r="G55" s="24" t="n">
        <v>127</v>
      </c>
      <c r="H55" s="24" t="n">
        <v>5</v>
      </c>
      <c r="I55" s="24" t="n">
        <v>0</v>
      </c>
      <c r="J55" s="20" t="n">
        <v>0</v>
      </c>
      <c r="K55" s="25">
        <f>IFERROR(Ads[[#This Row],[Clicks]]/Ads[[#This Row],[Impressions]],0)</f>
        <v/>
      </c>
      <c r="L55" s="26">
        <f>IFERROR(Ads[[#This Row],[Spend]]/Ads[[#This Row],[Clicks]],0)</f>
        <v/>
      </c>
      <c r="M55" s="26">
        <f>IFERROR(Ads[[#This Row],[Spend]]/Ads[[#This Row],[Leads]],0)</f>
        <v/>
      </c>
      <c r="N55" s="27">
        <f>IFERROR(Ads[[#This Row],[Revenue]]/Ads[[#This Row],[Spend]],0)</f>
        <v/>
      </c>
    </row>
    <row r="56">
      <c r="A56" s="23" t="n">
        <v>46281</v>
      </c>
      <c r="B56" s="19" t="inlineStr">
        <is>
          <t>Data Analytics Job Prep</t>
        </is>
      </c>
      <c r="C56" s="19" t="inlineStr">
        <is>
          <t>WhatsApp</t>
        </is>
      </c>
      <c r="D56" s="19" t="inlineStr">
        <is>
          <t>Sambhaji Nagar</t>
        </is>
      </c>
      <c r="E56" s="20" t="n">
        <v>700</v>
      </c>
      <c r="F56" s="24" t="n">
        <v>3329</v>
      </c>
      <c r="G56" s="24" t="n">
        <v>194</v>
      </c>
      <c r="H56" s="24" t="n">
        <v>12</v>
      </c>
      <c r="I56" s="24" t="n">
        <v>0</v>
      </c>
      <c r="J56" s="20" t="n">
        <v>0</v>
      </c>
      <c r="K56" s="25">
        <f>IFERROR(Ads[[#This Row],[Clicks]]/Ads[[#This Row],[Impressions]],0)</f>
        <v/>
      </c>
      <c r="L56" s="26">
        <f>IFERROR(Ads[[#This Row],[Spend]]/Ads[[#This Row],[Clicks]],0)</f>
        <v/>
      </c>
      <c r="M56" s="26">
        <f>IFERROR(Ads[[#This Row],[Spend]]/Ads[[#This Row],[Leads]],0)</f>
        <v/>
      </c>
      <c r="N56" s="27">
        <f>IFERROR(Ads[[#This Row],[Revenue]]/Ads[[#This Row],[Spend]],0)</f>
        <v/>
      </c>
    </row>
    <row r="57">
      <c r="A57" s="23" t="n">
        <v>46286</v>
      </c>
      <c r="B57" s="19" t="inlineStr">
        <is>
          <t>Free Webinar</t>
        </is>
      </c>
      <c r="C57" s="19" t="inlineStr">
        <is>
          <t>LinkedIn</t>
        </is>
      </c>
      <c r="D57" s="19" t="inlineStr">
        <is>
          <t>Sambhaji Nagar</t>
        </is>
      </c>
      <c r="E57" s="20" t="n">
        <v>5050</v>
      </c>
      <c r="F57" s="24" t="n">
        <v>22845</v>
      </c>
      <c r="G57" s="24" t="n">
        <v>212</v>
      </c>
      <c r="H57" s="24" t="n">
        <v>8</v>
      </c>
      <c r="I57" s="24" t="n">
        <v>0</v>
      </c>
      <c r="J57" s="20" t="n">
        <v>0</v>
      </c>
      <c r="K57" s="25">
        <f>IFERROR(Ads[[#This Row],[Clicks]]/Ads[[#This Row],[Impressions]],0)</f>
        <v/>
      </c>
      <c r="L57" s="26">
        <f>IFERROR(Ads[[#This Row],[Spend]]/Ads[[#This Row],[Clicks]],0)</f>
        <v/>
      </c>
      <c r="M57" s="26">
        <f>IFERROR(Ads[[#This Row],[Spend]]/Ads[[#This Row],[Leads]],0)</f>
        <v/>
      </c>
      <c r="N57" s="27">
        <f>IFERROR(Ads[[#This Row],[Revenue]]/Ads[[#This Row],[Spend]],0)</f>
        <v/>
      </c>
    </row>
    <row r="58">
      <c r="A58" s="23" t="n">
        <v>46267</v>
      </c>
      <c r="B58" s="19" t="inlineStr">
        <is>
          <t>Data Analytics Job Prep</t>
        </is>
      </c>
      <c r="C58" s="19" t="inlineStr">
        <is>
          <t>Meta Ads</t>
        </is>
      </c>
      <c r="D58" s="19" t="inlineStr">
        <is>
          <t>Nashik</t>
        </is>
      </c>
      <c r="E58" s="20" t="n">
        <v>2150</v>
      </c>
      <c r="F58" s="24" t="n">
        <v>9726</v>
      </c>
      <c r="G58" s="24" t="n">
        <v>96</v>
      </c>
      <c r="H58" s="24" t="n">
        <v>5</v>
      </c>
      <c r="I58" s="24" t="n">
        <v>0</v>
      </c>
      <c r="J58" s="20" t="n">
        <v>0</v>
      </c>
      <c r="K58" s="25">
        <f>IFERROR(Ads[[#This Row],[Clicks]]/Ads[[#This Row],[Impressions]],0)</f>
        <v/>
      </c>
      <c r="L58" s="26">
        <f>IFERROR(Ads[[#This Row],[Spend]]/Ads[[#This Row],[Clicks]],0)</f>
        <v/>
      </c>
      <c r="M58" s="26">
        <f>IFERROR(Ads[[#This Row],[Spend]]/Ads[[#This Row],[Leads]],0)</f>
        <v/>
      </c>
      <c r="N58" s="27">
        <f>IFERROR(Ads[[#This Row],[Revenue]]/Ads[[#This Row],[Spend]],0)</f>
        <v/>
      </c>
    </row>
    <row r="59">
      <c r="A59" s="23" t="n">
        <v>46285</v>
      </c>
      <c r="B59" s="19" t="inlineStr">
        <is>
          <t>Free Webinar</t>
        </is>
      </c>
      <c r="C59" s="19" t="inlineStr">
        <is>
          <t>WhatsApp</t>
        </is>
      </c>
      <c r="D59" s="19" t="inlineStr">
        <is>
          <t>Pune</t>
        </is>
      </c>
      <c r="E59" s="20" t="n">
        <v>650</v>
      </c>
      <c r="F59" s="24" t="n">
        <v>5571</v>
      </c>
      <c r="G59" s="24" t="n">
        <v>210</v>
      </c>
      <c r="H59" s="24" t="n">
        <v>9</v>
      </c>
      <c r="I59" s="24" t="n">
        <v>0</v>
      </c>
      <c r="J59" s="20" t="n">
        <v>0</v>
      </c>
      <c r="K59" s="25">
        <f>IFERROR(Ads[[#This Row],[Clicks]]/Ads[[#This Row],[Impressions]],0)</f>
        <v/>
      </c>
      <c r="L59" s="26">
        <f>IFERROR(Ads[[#This Row],[Spend]]/Ads[[#This Row],[Clicks]],0)</f>
        <v/>
      </c>
      <c r="M59" s="26">
        <f>IFERROR(Ads[[#This Row],[Spend]]/Ads[[#This Row],[Leads]],0)</f>
        <v/>
      </c>
      <c r="N59" s="27">
        <f>IFERROR(Ads[[#This Row],[Revenue]]/Ads[[#This Row],[Spend]],0)</f>
        <v/>
      </c>
    </row>
    <row r="60">
      <c r="A60" s="23" t="n">
        <v>46290</v>
      </c>
      <c r="B60" s="19" t="inlineStr">
        <is>
          <t>Excel Batch Oct</t>
        </is>
      </c>
      <c r="C60" s="19" t="inlineStr">
        <is>
          <t>LinkedIn</t>
        </is>
      </c>
      <c r="D60" s="19" t="inlineStr">
        <is>
          <t>Solapur</t>
        </is>
      </c>
      <c r="E60" s="20" t="n">
        <v>4900</v>
      </c>
      <c r="F60" s="24" t="n">
        <v>42508</v>
      </c>
      <c r="G60" s="24" t="n">
        <v>344</v>
      </c>
      <c r="H60" s="24" t="n">
        <v>13</v>
      </c>
      <c r="I60" s="24" t="n">
        <v>2</v>
      </c>
      <c r="J60" s="20" t="n">
        <v>24000</v>
      </c>
      <c r="K60" s="25">
        <f>IFERROR(Ads[[#This Row],[Clicks]]/Ads[[#This Row],[Impressions]],0)</f>
        <v/>
      </c>
      <c r="L60" s="26">
        <f>IFERROR(Ads[[#This Row],[Spend]]/Ads[[#This Row],[Clicks]],0)</f>
        <v/>
      </c>
      <c r="M60" s="26">
        <f>IFERROR(Ads[[#This Row],[Spend]]/Ads[[#This Row],[Leads]],0)</f>
        <v/>
      </c>
      <c r="N60" s="27">
        <f>IFERROR(Ads[[#This Row],[Revenue]]/Ads[[#This Row],[Spend]],0)</f>
        <v/>
      </c>
    </row>
    <row r="61">
      <c r="A61" s="23" t="n">
        <v>46279</v>
      </c>
      <c r="B61" s="19" t="inlineStr">
        <is>
          <t>Excel Batch Oct</t>
        </is>
      </c>
      <c r="C61" s="19" t="inlineStr">
        <is>
          <t>Email</t>
        </is>
      </c>
      <c r="D61" s="19" t="inlineStr">
        <is>
          <t>Pune</t>
        </is>
      </c>
      <c r="E61" s="20" t="n">
        <v>350</v>
      </c>
      <c r="F61" s="24" t="n">
        <v>3090</v>
      </c>
      <c r="G61" s="24" t="n">
        <v>112</v>
      </c>
      <c r="H61" s="24" t="n">
        <v>4</v>
      </c>
      <c r="I61" s="24" t="n">
        <v>0</v>
      </c>
      <c r="J61" s="20" t="n">
        <v>0</v>
      </c>
      <c r="K61" s="25">
        <f>IFERROR(Ads[[#This Row],[Clicks]]/Ads[[#This Row],[Impressions]],0)</f>
        <v/>
      </c>
      <c r="L61" s="26">
        <f>IFERROR(Ads[[#This Row],[Spend]]/Ads[[#This Row],[Clicks]],0)</f>
        <v/>
      </c>
      <c r="M61" s="26">
        <f>IFERROR(Ads[[#This Row],[Spend]]/Ads[[#This Row],[Leads]],0)</f>
        <v/>
      </c>
      <c r="N61" s="27">
        <f>IFERROR(Ads[[#This Row],[Revenue]]/Ads[[#This Row],[Spend]],0)</f>
        <v/>
      </c>
    </row>
    <row r="62">
      <c r="A62" s="23" t="n">
        <v>46274</v>
      </c>
      <c r="B62" s="19" t="inlineStr">
        <is>
          <t>Data Analytics Job Prep</t>
        </is>
      </c>
      <c r="C62" s="19" t="inlineStr">
        <is>
          <t>YouTube</t>
        </is>
      </c>
      <c r="D62" s="19" t="inlineStr">
        <is>
          <t>Pune</t>
        </is>
      </c>
      <c r="E62" s="20" t="n">
        <v>3950</v>
      </c>
      <c r="F62" s="24" t="n">
        <v>16473</v>
      </c>
      <c r="G62" s="24" t="n">
        <v>75</v>
      </c>
      <c r="H62" s="24" t="n">
        <v>1</v>
      </c>
      <c r="I62" s="24" t="n">
        <v>0</v>
      </c>
      <c r="J62" s="20" t="n">
        <v>0</v>
      </c>
      <c r="K62" s="25">
        <f>IFERROR(Ads[[#This Row],[Clicks]]/Ads[[#This Row],[Impressions]],0)</f>
        <v/>
      </c>
      <c r="L62" s="26">
        <f>IFERROR(Ads[[#This Row],[Spend]]/Ads[[#This Row],[Clicks]],0)</f>
        <v/>
      </c>
      <c r="M62" s="26">
        <f>IFERROR(Ads[[#This Row],[Spend]]/Ads[[#This Row],[Leads]],0)</f>
        <v/>
      </c>
      <c r="N62" s="27">
        <f>IFERROR(Ads[[#This Row],[Revenue]]/Ads[[#This Row],[Spend]],0)</f>
        <v/>
      </c>
    </row>
    <row r="63">
      <c r="A63" s="23" t="n">
        <v>46272</v>
      </c>
      <c r="B63" s="19" t="inlineStr">
        <is>
          <t>Free Webinar</t>
        </is>
      </c>
      <c r="C63" s="19" t="inlineStr">
        <is>
          <t>YouTube</t>
        </is>
      </c>
      <c r="D63" s="19" t="inlineStr">
        <is>
          <t>Nagpur</t>
        </is>
      </c>
      <c r="E63" s="20" t="n">
        <v>2650</v>
      </c>
      <c r="F63" s="24" t="n">
        <v>20848</v>
      </c>
      <c r="G63" s="24" t="n">
        <v>146</v>
      </c>
      <c r="H63" s="24" t="n">
        <v>4</v>
      </c>
      <c r="I63" s="24" t="n">
        <v>0</v>
      </c>
      <c r="J63" s="20" t="n">
        <v>0</v>
      </c>
      <c r="K63" s="25">
        <f>IFERROR(Ads[[#This Row],[Clicks]]/Ads[[#This Row],[Impressions]],0)</f>
        <v/>
      </c>
      <c r="L63" s="26">
        <f>IFERROR(Ads[[#This Row],[Spend]]/Ads[[#This Row],[Clicks]],0)</f>
        <v/>
      </c>
      <c r="M63" s="26">
        <f>IFERROR(Ads[[#This Row],[Spend]]/Ads[[#This Row],[Leads]],0)</f>
        <v/>
      </c>
      <c r="N63" s="27">
        <f>IFERROR(Ads[[#This Row],[Revenue]]/Ads[[#This Row],[Spend]],0)</f>
        <v/>
      </c>
    </row>
    <row r="64">
      <c r="A64" s="23" t="n">
        <v>46282</v>
      </c>
      <c r="B64" s="19" t="inlineStr">
        <is>
          <t>Data Analytics Job Prep</t>
        </is>
      </c>
      <c r="C64" s="19" t="inlineStr">
        <is>
          <t>LinkedIn</t>
        </is>
      </c>
      <c r="D64" s="19" t="inlineStr">
        <is>
          <t>Pune</t>
        </is>
      </c>
      <c r="E64" s="20" t="n">
        <v>4950</v>
      </c>
      <c r="F64" s="24" t="n">
        <v>30217</v>
      </c>
      <c r="G64" s="24" t="n">
        <v>278</v>
      </c>
      <c r="H64" s="24" t="n">
        <v>7</v>
      </c>
      <c r="I64" s="24" t="n">
        <v>1</v>
      </c>
      <c r="J64" s="20" t="n">
        <v>6000</v>
      </c>
      <c r="K64" s="25">
        <f>IFERROR(Ads[[#This Row],[Clicks]]/Ads[[#This Row],[Impressions]],0)</f>
        <v/>
      </c>
      <c r="L64" s="26">
        <f>IFERROR(Ads[[#This Row],[Spend]]/Ads[[#This Row],[Clicks]],0)</f>
        <v/>
      </c>
      <c r="M64" s="26">
        <f>IFERROR(Ads[[#This Row],[Spend]]/Ads[[#This Row],[Leads]],0)</f>
        <v/>
      </c>
      <c r="N64" s="27">
        <f>IFERROR(Ads[[#This Row],[Revenue]]/Ads[[#This Row],[Spend]],0)</f>
        <v/>
      </c>
    </row>
    <row r="65">
      <c r="A65" s="23" t="n">
        <v>46266</v>
      </c>
      <c r="B65" s="19" t="inlineStr">
        <is>
          <t>Excel Batch Oct</t>
        </is>
      </c>
      <c r="C65" s="19" t="inlineStr">
        <is>
          <t>WhatsApp</t>
        </is>
      </c>
      <c r="D65" s="19" t="inlineStr">
        <is>
          <t>Kolhapur</t>
        </is>
      </c>
      <c r="E65" s="20" t="n">
        <v>800</v>
      </c>
      <c r="F65" s="24" t="n">
        <v>7115</v>
      </c>
      <c r="G65" s="24" t="n">
        <v>413</v>
      </c>
      <c r="H65" s="24" t="n">
        <v>25</v>
      </c>
      <c r="I65" s="24" t="n">
        <v>0</v>
      </c>
      <c r="J65" s="20" t="n">
        <v>0</v>
      </c>
      <c r="K65" s="25">
        <f>IFERROR(Ads[[#This Row],[Clicks]]/Ads[[#This Row],[Impressions]],0)</f>
        <v/>
      </c>
      <c r="L65" s="26">
        <f>IFERROR(Ads[[#This Row],[Spend]]/Ads[[#This Row],[Clicks]],0)</f>
        <v/>
      </c>
      <c r="M65" s="26">
        <f>IFERROR(Ads[[#This Row],[Spend]]/Ads[[#This Row],[Leads]],0)</f>
        <v/>
      </c>
      <c r="N65" s="27">
        <f>IFERROR(Ads[[#This Row],[Revenue]]/Ads[[#This Row],[Spend]],0)</f>
        <v/>
      </c>
    </row>
    <row r="66">
      <c r="A66" s="23" t="n">
        <v>46292</v>
      </c>
      <c r="B66" s="19" t="inlineStr">
        <is>
          <t>Free Webinar</t>
        </is>
      </c>
      <c r="C66" s="19" t="inlineStr">
        <is>
          <t>WhatsApp</t>
        </is>
      </c>
      <c r="D66" s="19" t="inlineStr">
        <is>
          <t>Kolhapur</t>
        </is>
      </c>
      <c r="E66" s="20" t="n">
        <v>500</v>
      </c>
      <c r="F66" s="24" t="n">
        <v>3622</v>
      </c>
      <c r="G66" s="24" t="n">
        <v>137</v>
      </c>
      <c r="H66" s="24" t="n">
        <v>12</v>
      </c>
      <c r="I66" s="24" t="n">
        <v>1</v>
      </c>
      <c r="J66" s="20" t="n">
        <v>12000</v>
      </c>
      <c r="K66" s="25">
        <f>IFERROR(Ads[[#This Row],[Clicks]]/Ads[[#This Row],[Impressions]],0)</f>
        <v/>
      </c>
      <c r="L66" s="26">
        <f>IFERROR(Ads[[#This Row],[Spend]]/Ads[[#This Row],[Clicks]],0)</f>
        <v/>
      </c>
      <c r="M66" s="26">
        <f>IFERROR(Ads[[#This Row],[Spend]]/Ads[[#This Row],[Leads]],0)</f>
        <v/>
      </c>
      <c r="N66" s="27">
        <f>IFERROR(Ads[[#This Row],[Revenue]]/Ads[[#This Row],[Spend]],0)</f>
        <v/>
      </c>
    </row>
    <row r="67">
      <c r="A67" s="23" t="n">
        <v>46284</v>
      </c>
      <c r="B67" s="19" t="inlineStr">
        <is>
          <t>Power BI Weekend</t>
        </is>
      </c>
      <c r="C67" s="19" t="inlineStr">
        <is>
          <t>YouTube</t>
        </is>
      </c>
      <c r="D67" s="19" t="inlineStr">
        <is>
          <t>Sambhaji Nagar</t>
        </is>
      </c>
      <c r="E67" s="20" t="n">
        <v>4500</v>
      </c>
      <c r="F67" s="24" t="n">
        <v>28347</v>
      </c>
      <c r="G67" s="24" t="n">
        <v>124</v>
      </c>
      <c r="H67" s="24" t="n">
        <v>4</v>
      </c>
      <c r="I67" s="24" t="n">
        <v>0</v>
      </c>
      <c r="J67" s="20" t="n">
        <v>0</v>
      </c>
      <c r="K67" s="25">
        <f>IFERROR(Ads[[#This Row],[Clicks]]/Ads[[#This Row],[Impressions]],0)</f>
        <v/>
      </c>
      <c r="L67" s="26">
        <f>IFERROR(Ads[[#This Row],[Spend]]/Ads[[#This Row],[Clicks]],0)</f>
        <v/>
      </c>
      <c r="M67" s="26">
        <f>IFERROR(Ads[[#This Row],[Spend]]/Ads[[#This Row],[Leads]],0)</f>
        <v/>
      </c>
      <c r="N67" s="27">
        <f>IFERROR(Ads[[#This Row],[Revenue]]/Ads[[#This Row],[Spend]],0)</f>
        <v/>
      </c>
    </row>
    <row r="68">
      <c r="A68" s="23" t="n">
        <v>46268</v>
      </c>
      <c r="B68" s="19" t="inlineStr">
        <is>
          <t>Excel Batch Oct</t>
        </is>
      </c>
      <c r="C68" s="19" t="inlineStr">
        <is>
          <t>Email</t>
        </is>
      </c>
      <c r="D68" s="19" t="inlineStr">
        <is>
          <t>Pune</t>
        </is>
      </c>
      <c r="E68" s="20" t="n">
        <v>500</v>
      </c>
      <c r="F68" s="24" t="n">
        <v>2762</v>
      </c>
      <c r="G68" s="24" t="n">
        <v>77</v>
      </c>
      <c r="H68" s="24" t="n">
        <v>3</v>
      </c>
      <c r="I68" s="24" t="n">
        <v>0</v>
      </c>
      <c r="J68" s="20" t="n">
        <v>0</v>
      </c>
      <c r="K68" s="25">
        <f>IFERROR(Ads[[#This Row],[Clicks]]/Ads[[#This Row],[Impressions]],0)</f>
        <v/>
      </c>
      <c r="L68" s="26">
        <f>IFERROR(Ads[[#This Row],[Spend]]/Ads[[#This Row],[Clicks]],0)</f>
        <v/>
      </c>
      <c r="M68" s="26">
        <f>IFERROR(Ads[[#This Row],[Spend]]/Ads[[#This Row],[Leads]],0)</f>
        <v/>
      </c>
      <c r="N68" s="27">
        <f>IFERROR(Ads[[#This Row],[Revenue]]/Ads[[#This Row],[Spend]],0)</f>
        <v/>
      </c>
    </row>
    <row r="69">
      <c r="A69" s="23" t="n">
        <v>46266</v>
      </c>
      <c r="B69" s="19" t="inlineStr">
        <is>
          <t>Excel Batch Oct</t>
        </is>
      </c>
      <c r="C69" s="19" t="inlineStr">
        <is>
          <t>Email</t>
        </is>
      </c>
      <c r="D69" s="19" t="inlineStr">
        <is>
          <t>Nashik</t>
        </is>
      </c>
      <c r="E69" s="20" t="n">
        <v>550</v>
      </c>
      <c r="F69" s="24" t="n">
        <v>5160</v>
      </c>
      <c r="G69" s="24" t="n">
        <v>164</v>
      </c>
      <c r="H69" s="24" t="n">
        <v>11</v>
      </c>
      <c r="I69" s="24" t="n">
        <v>1</v>
      </c>
      <c r="J69" s="20" t="n">
        <v>8000</v>
      </c>
      <c r="K69" s="25">
        <f>IFERROR(Ads[[#This Row],[Clicks]]/Ads[[#This Row],[Impressions]],0)</f>
        <v/>
      </c>
      <c r="L69" s="26">
        <f>IFERROR(Ads[[#This Row],[Spend]]/Ads[[#This Row],[Clicks]],0)</f>
        <v/>
      </c>
      <c r="M69" s="26">
        <f>IFERROR(Ads[[#This Row],[Spend]]/Ads[[#This Row],[Leads]],0)</f>
        <v/>
      </c>
      <c r="N69" s="27">
        <f>IFERROR(Ads[[#This Row],[Revenue]]/Ads[[#This Row],[Spend]],0)</f>
        <v/>
      </c>
    </row>
    <row r="70">
      <c r="A70" s="23" t="n">
        <v>46292</v>
      </c>
      <c r="B70" s="19" t="inlineStr">
        <is>
          <t>Free Webinar</t>
        </is>
      </c>
      <c r="C70" s="19" t="inlineStr">
        <is>
          <t>Email</t>
        </is>
      </c>
      <c r="D70" s="19" t="inlineStr">
        <is>
          <t>Nagpur</t>
        </is>
      </c>
      <c r="E70" s="20" t="n">
        <v>350</v>
      </c>
      <c r="F70" s="24" t="n">
        <v>2795</v>
      </c>
      <c r="G70" s="24" t="n">
        <v>63</v>
      </c>
      <c r="H70" s="24" t="n">
        <v>2</v>
      </c>
      <c r="I70" s="24" t="n">
        <v>0</v>
      </c>
      <c r="J70" s="20" t="n">
        <v>0</v>
      </c>
      <c r="K70" s="25">
        <f>IFERROR(Ads[[#This Row],[Clicks]]/Ads[[#This Row],[Impressions]],0)</f>
        <v/>
      </c>
      <c r="L70" s="26">
        <f>IFERROR(Ads[[#This Row],[Spend]]/Ads[[#This Row],[Clicks]],0)</f>
        <v/>
      </c>
      <c r="M70" s="26">
        <f>IFERROR(Ads[[#This Row],[Spend]]/Ads[[#This Row],[Leads]],0)</f>
        <v/>
      </c>
      <c r="N70" s="27">
        <f>IFERROR(Ads[[#This Row],[Revenue]]/Ads[[#This Row],[Spend]],0)</f>
        <v/>
      </c>
    </row>
    <row r="71">
      <c r="A71" s="23" t="n">
        <v>46280</v>
      </c>
      <c r="B71" s="19" t="inlineStr">
        <is>
          <t>Free Webinar</t>
        </is>
      </c>
      <c r="C71" s="19" t="inlineStr">
        <is>
          <t>YouTube</t>
        </is>
      </c>
      <c r="D71" s="19" t="inlineStr">
        <is>
          <t>Sambhaji Nagar</t>
        </is>
      </c>
      <c r="E71" s="20" t="n">
        <v>4850</v>
      </c>
      <c r="F71" s="24" t="n">
        <v>24209</v>
      </c>
      <c r="G71" s="24" t="n">
        <v>175</v>
      </c>
      <c r="H71" s="24" t="n">
        <v>3</v>
      </c>
      <c r="I71" s="24" t="n">
        <v>0</v>
      </c>
      <c r="J71" s="20" t="n">
        <v>0</v>
      </c>
      <c r="K71" s="25">
        <f>IFERROR(Ads[[#This Row],[Clicks]]/Ads[[#This Row],[Impressions]],0)</f>
        <v/>
      </c>
      <c r="L71" s="26">
        <f>IFERROR(Ads[[#This Row],[Spend]]/Ads[[#This Row],[Clicks]],0)</f>
        <v/>
      </c>
      <c r="M71" s="26">
        <f>IFERROR(Ads[[#This Row],[Spend]]/Ads[[#This Row],[Leads]],0)</f>
        <v/>
      </c>
      <c r="N71" s="27">
        <f>IFERROR(Ads[[#This Row],[Revenue]]/Ads[[#This Row],[Spend]],0)</f>
        <v/>
      </c>
    </row>
    <row r="72">
      <c r="A72" s="23" t="n">
        <v>46274</v>
      </c>
      <c r="B72" s="19" t="inlineStr">
        <is>
          <t>Data Analytics Job Prep</t>
        </is>
      </c>
      <c r="C72" s="19" t="inlineStr">
        <is>
          <t>YouTube</t>
        </is>
      </c>
      <c r="D72" s="19" t="inlineStr">
        <is>
          <t>Pune</t>
        </is>
      </c>
      <c r="E72" s="20" t="n">
        <v>2800</v>
      </c>
      <c r="F72" s="24" t="n">
        <v>12082</v>
      </c>
      <c r="G72" s="24" t="n">
        <v>90</v>
      </c>
      <c r="H72" s="24" t="n">
        <v>2</v>
      </c>
      <c r="I72" s="24" t="n">
        <v>0</v>
      </c>
      <c r="J72" s="20" t="n">
        <v>0</v>
      </c>
      <c r="K72" s="25">
        <f>IFERROR(Ads[[#This Row],[Clicks]]/Ads[[#This Row],[Impressions]],0)</f>
        <v/>
      </c>
      <c r="L72" s="26">
        <f>IFERROR(Ads[[#This Row],[Spend]]/Ads[[#This Row],[Clicks]],0)</f>
        <v/>
      </c>
      <c r="M72" s="26">
        <f>IFERROR(Ads[[#This Row],[Spend]]/Ads[[#This Row],[Leads]],0)</f>
        <v/>
      </c>
      <c r="N72" s="27">
        <f>IFERROR(Ads[[#This Row],[Revenue]]/Ads[[#This Row],[Spend]],0)</f>
        <v/>
      </c>
    </row>
    <row r="73">
      <c r="A73" s="23" t="n">
        <v>46284</v>
      </c>
      <c r="B73" s="19" t="inlineStr">
        <is>
          <t>Data Analytics Job Prep</t>
        </is>
      </c>
      <c r="C73" s="19" t="inlineStr">
        <is>
          <t>Google Search</t>
        </is>
      </c>
      <c r="D73" s="19" t="inlineStr">
        <is>
          <t>Nagpur</t>
        </is>
      </c>
      <c r="E73" s="20" t="n">
        <v>6150</v>
      </c>
      <c r="F73" s="24" t="n">
        <v>56508</v>
      </c>
      <c r="G73" s="24" t="n">
        <v>2168</v>
      </c>
      <c r="H73" s="24" t="n">
        <v>130</v>
      </c>
      <c r="I73" s="24" t="n">
        <v>6</v>
      </c>
      <c r="J73" s="20" t="n">
        <v>48000</v>
      </c>
      <c r="K73" s="25">
        <f>IFERROR(Ads[[#This Row],[Clicks]]/Ads[[#This Row],[Impressions]],0)</f>
        <v/>
      </c>
      <c r="L73" s="26">
        <f>IFERROR(Ads[[#This Row],[Spend]]/Ads[[#This Row],[Clicks]],0)</f>
        <v/>
      </c>
      <c r="M73" s="26">
        <f>IFERROR(Ads[[#This Row],[Spend]]/Ads[[#This Row],[Leads]],0)</f>
        <v/>
      </c>
      <c r="N73" s="27">
        <f>IFERROR(Ads[[#This Row],[Revenue]]/Ads[[#This Row],[Spend]],0)</f>
        <v/>
      </c>
    </row>
    <row r="74">
      <c r="A74" s="23" t="n">
        <v>46269</v>
      </c>
      <c r="B74" s="19" t="inlineStr">
        <is>
          <t>Free Webinar</t>
        </is>
      </c>
      <c r="C74" s="19" t="inlineStr">
        <is>
          <t>Google Search</t>
        </is>
      </c>
      <c r="D74" s="19" t="inlineStr">
        <is>
          <t>Nashik</t>
        </is>
      </c>
      <c r="E74" s="20" t="n">
        <v>4950</v>
      </c>
      <c r="F74" s="24" t="n">
        <v>47045</v>
      </c>
      <c r="G74" s="24" t="n">
        <v>2019</v>
      </c>
      <c r="H74" s="24" t="n">
        <v>68</v>
      </c>
      <c r="I74" s="24" t="n">
        <v>1</v>
      </c>
      <c r="J74" s="20" t="n">
        <v>6000</v>
      </c>
      <c r="K74" s="25">
        <f>IFERROR(Ads[[#This Row],[Clicks]]/Ads[[#This Row],[Impressions]],0)</f>
        <v/>
      </c>
      <c r="L74" s="26">
        <f>IFERROR(Ads[[#This Row],[Spend]]/Ads[[#This Row],[Clicks]],0)</f>
        <v/>
      </c>
      <c r="M74" s="26">
        <f>IFERROR(Ads[[#This Row],[Spend]]/Ads[[#This Row],[Leads]],0)</f>
        <v/>
      </c>
      <c r="N74" s="27">
        <f>IFERROR(Ads[[#This Row],[Revenue]]/Ads[[#This Row],[Spend]],0)</f>
        <v/>
      </c>
    </row>
    <row r="75">
      <c r="A75" s="28" t="n"/>
      <c r="B75" s="21" t="n"/>
      <c r="C75" s="21" t="n"/>
      <c r="D75" s="21" t="n"/>
      <c r="E75" s="22" t="n"/>
      <c r="F75" s="29" t="n"/>
      <c r="G75" s="29" t="n"/>
      <c r="H75" s="29" t="n"/>
      <c r="I75" s="29" t="n"/>
      <c r="J75" s="22" t="n"/>
    </row>
    <row r="76">
      <c r="A76" s="28" t="n"/>
      <c r="B76" s="21" t="n"/>
      <c r="C76" s="21" t="n"/>
      <c r="D76" s="21" t="n"/>
      <c r="E76" s="22" t="n"/>
      <c r="F76" s="29" t="n"/>
      <c r="G76" s="29" t="n"/>
      <c r="H76" s="29" t="n"/>
      <c r="I76" s="29" t="n"/>
      <c r="J76" s="22" t="n"/>
    </row>
    <row r="77">
      <c r="A77" s="28" t="n"/>
      <c r="B77" s="21" t="n"/>
      <c r="C77" s="21" t="n"/>
      <c r="D77" s="21" t="n"/>
      <c r="E77" s="22" t="n"/>
      <c r="F77" s="29" t="n"/>
      <c r="G77" s="29" t="n"/>
      <c r="H77" s="29" t="n"/>
      <c r="I77" s="29" t="n"/>
      <c r="J77" s="22" t="n"/>
    </row>
    <row r="78">
      <c r="A78" s="28" t="n"/>
      <c r="B78" s="21" t="n"/>
      <c r="C78" s="21" t="n"/>
      <c r="D78" s="21" t="n"/>
      <c r="E78" s="22" t="n"/>
      <c r="F78" s="29" t="n"/>
      <c r="G78" s="29" t="n"/>
      <c r="H78" s="29" t="n"/>
      <c r="I78" s="29" t="n"/>
      <c r="J78" s="22" t="n"/>
    </row>
    <row r="79">
      <c r="A79" s="28" t="n"/>
      <c r="B79" s="21" t="n"/>
      <c r="C79" s="21" t="n"/>
      <c r="D79" s="21" t="n"/>
      <c r="E79" s="22" t="n"/>
      <c r="F79" s="29" t="n"/>
      <c r="G79" s="29" t="n"/>
      <c r="H79" s="29" t="n"/>
      <c r="I79" s="29" t="n"/>
      <c r="J79" s="22" t="n"/>
    </row>
    <row r="80">
      <c r="A80" s="28" t="n"/>
      <c r="B80" s="21" t="n"/>
      <c r="C80" s="21" t="n"/>
      <c r="D80" s="21" t="n"/>
      <c r="E80" s="22" t="n"/>
      <c r="F80" s="29" t="n"/>
      <c r="G80" s="29" t="n"/>
      <c r="H80" s="29" t="n"/>
      <c r="I80" s="29" t="n"/>
      <c r="J80" s="22" t="n"/>
    </row>
    <row r="81">
      <c r="A81" s="28" t="n"/>
      <c r="B81" s="21" t="n"/>
      <c r="C81" s="21" t="n"/>
      <c r="D81" s="21" t="n"/>
      <c r="E81" s="22" t="n"/>
      <c r="F81" s="29" t="n"/>
      <c r="G81" s="29" t="n"/>
      <c r="H81" s="29" t="n"/>
      <c r="I81" s="29" t="n"/>
      <c r="J81" s="22" t="n"/>
    </row>
    <row r="82">
      <c r="A82" s="28" t="n"/>
      <c r="B82" s="21" t="n"/>
      <c r="C82" s="21" t="n"/>
      <c r="D82" s="21" t="n"/>
      <c r="E82" s="22" t="n"/>
      <c r="F82" s="29" t="n"/>
      <c r="G82" s="29" t="n"/>
      <c r="H82" s="29" t="n"/>
      <c r="I82" s="29" t="n"/>
      <c r="J82" s="22" t="n"/>
    </row>
    <row r="83">
      <c r="A83" s="28" t="n"/>
      <c r="B83" s="21" t="n"/>
      <c r="C83" s="21" t="n"/>
      <c r="D83" s="21" t="n"/>
      <c r="E83" s="22" t="n"/>
      <c r="F83" s="29" t="n"/>
      <c r="G83" s="29" t="n"/>
      <c r="H83" s="29" t="n"/>
      <c r="I83" s="29" t="n"/>
      <c r="J83" s="22" t="n"/>
    </row>
    <row r="84">
      <c r="A84" s="28" t="n"/>
      <c r="B84" s="21" t="n"/>
      <c r="C84" s="21" t="n"/>
      <c r="D84" s="21" t="n"/>
      <c r="E84" s="22" t="n"/>
      <c r="F84" s="29" t="n"/>
      <c r="G84" s="29" t="n"/>
      <c r="H84" s="29" t="n"/>
      <c r="I84" s="29" t="n"/>
      <c r="J84" s="22" t="n"/>
    </row>
    <row r="85">
      <c r="A85" s="28" t="n"/>
      <c r="B85" s="21" t="n"/>
      <c r="C85" s="21" t="n"/>
      <c r="D85" s="21" t="n"/>
      <c r="E85" s="22" t="n"/>
      <c r="F85" s="29" t="n"/>
      <c r="G85" s="29" t="n"/>
      <c r="H85" s="29" t="n"/>
      <c r="I85" s="29" t="n"/>
      <c r="J85" s="22" t="n"/>
    </row>
    <row r="86">
      <c r="A86" s="28" t="n"/>
      <c r="B86" s="21" t="n"/>
      <c r="C86" s="21" t="n"/>
      <c r="D86" s="21" t="n"/>
      <c r="E86" s="22" t="n"/>
      <c r="F86" s="29" t="n"/>
      <c r="G86" s="29" t="n"/>
      <c r="H86" s="29" t="n"/>
      <c r="I86" s="29" t="n"/>
      <c r="J86" s="22" t="n"/>
    </row>
    <row r="87">
      <c r="A87" s="28" t="n"/>
      <c r="B87" s="21" t="n"/>
      <c r="C87" s="21" t="n"/>
      <c r="D87" s="21" t="n"/>
      <c r="E87" s="22" t="n"/>
      <c r="F87" s="29" t="n"/>
      <c r="G87" s="29" t="n"/>
      <c r="H87" s="29" t="n"/>
      <c r="I87" s="29" t="n"/>
      <c r="J87" s="22" t="n"/>
    </row>
    <row r="88">
      <c r="A88" s="28" t="n"/>
      <c r="B88" s="21" t="n"/>
      <c r="C88" s="21" t="n"/>
      <c r="D88" s="21" t="n"/>
      <c r="E88" s="22" t="n"/>
      <c r="F88" s="29" t="n"/>
      <c r="G88" s="29" t="n"/>
      <c r="H88" s="29" t="n"/>
      <c r="I88" s="29" t="n"/>
      <c r="J88" s="22" t="n"/>
    </row>
    <row r="89">
      <c r="A89" s="28" t="n"/>
      <c r="B89" s="21" t="n"/>
      <c r="C89" s="21" t="n"/>
      <c r="D89" s="21" t="n"/>
      <c r="E89" s="22" t="n"/>
      <c r="F89" s="29" t="n"/>
      <c r="G89" s="29" t="n"/>
      <c r="H89" s="29" t="n"/>
      <c r="I89" s="29" t="n"/>
      <c r="J89" s="22" t="n"/>
    </row>
    <row r="90">
      <c r="A90" s="28" t="n"/>
      <c r="B90" s="21" t="n"/>
      <c r="C90" s="21" t="n"/>
      <c r="D90" s="21" t="n"/>
      <c r="E90" s="22" t="n"/>
      <c r="F90" s="29" t="n"/>
      <c r="G90" s="29" t="n"/>
      <c r="H90" s="29" t="n"/>
      <c r="I90" s="29" t="n"/>
      <c r="J90" s="22" t="n"/>
    </row>
    <row r="91">
      <c r="A91" s="28" t="n"/>
      <c r="B91" s="21" t="n"/>
      <c r="C91" s="21" t="n"/>
      <c r="D91" s="21" t="n"/>
      <c r="E91" s="22" t="n"/>
      <c r="F91" s="29" t="n"/>
      <c r="G91" s="29" t="n"/>
      <c r="H91" s="29" t="n"/>
      <c r="I91" s="29" t="n"/>
      <c r="J91" s="22" t="n"/>
    </row>
    <row r="92">
      <c r="A92" s="28" t="n"/>
      <c r="B92" s="21" t="n"/>
      <c r="C92" s="21" t="n"/>
      <c r="D92" s="21" t="n"/>
      <c r="E92" s="22" t="n"/>
      <c r="F92" s="29" t="n"/>
      <c r="G92" s="29" t="n"/>
      <c r="H92" s="29" t="n"/>
      <c r="I92" s="29" t="n"/>
      <c r="J92" s="22" t="n"/>
    </row>
    <row r="93">
      <c r="A93" s="28" t="n"/>
      <c r="B93" s="21" t="n"/>
      <c r="C93" s="21" t="n"/>
      <c r="D93" s="21" t="n"/>
      <c r="E93" s="22" t="n"/>
      <c r="F93" s="29" t="n"/>
      <c r="G93" s="29" t="n"/>
      <c r="H93" s="29" t="n"/>
      <c r="I93" s="29" t="n"/>
      <c r="J93" s="22" t="n"/>
    </row>
    <row r="94">
      <c r="A94" s="28" t="n"/>
      <c r="B94" s="21" t="n"/>
      <c r="C94" s="21" t="n"/>
      <c r="D94" s="21" t="n"/>
      <c r="E94" s="22" t="n"/>
      <c r="F94" s="29" t="n"/>
      <c r="G94" s="29" t="n"/>
      <c r="H94" s="29" t="n"/>
      <c r="I94" s="29" t="n"/>
      <c r="J94" s="22" t="n"/>
    </row>
    <row r="95">
      <c r="A95" s="28" t="n"/>
      <c r="B95" s="21" t="n"/>
      <c r="C95" s="21" t="n"/>
      <c r="D95" s="21" t="n"/>
      <c r="E95" s="22" t="n"/>
      <c r="F95" s="29" t="n"/>
      <c r="G95" s="29" t="n"/>
      <c r="H95" s="29" t="n"/>
      <c r="I95" s="29" t="n"/>
      <c r="J95" s="22" t="n"/>
    </row>
    <row r="96">
      <c r="A96" s="28" t="n"/>
      <c r="B96" s="21" t="n"/>
      <c r="C96" s="21" t="n"/>
      <c r="D96" s="21" t="n"/>
      <c r="E96" s="22" t="n"/>
      <c r="F96" s="29" t="n"/>
      <c r="G96" s="29" t="n"/>
      <c r="H96" s="29" t="n"/>
      <c r="I96" s="29" t="n"/>
      <c r="J96" s="22" t="n"/>
    </row>
    <row r="97">
      <c r="A97" s="28" t="n"/>
      <c r="B97" s="21" t="n"/>
      <c r="C97" s="21" t="n"/>
      <c r="D97" s="21" t="n"/>
      <c r="E97" s="22" t="n"/>
      <c r="F97" s="29" t="n"/>
      <c r="G97" s="29" t="n"/>
      <c r="H97" s="29" t="n"/>
      <c r="I97" s="29" t="n"/>
      <c r="J97" s="22" t="n"/>
    </row>
    <row r="98">
      <c r="A98" s="28" t="n"/>
      <c r="B98" s="21" t="n"/>
      <c r="C98" s="21" t="n"/>
      <c r="D98" s="21" t="n"/>
      <c r="E98" s="22" t="n"/>
      <c r="F98" s="29" t="n"/>
      <c r="G98" s="29" t="n"/>
      <c r="H98" s="29" t="n"/>
      <c r="I98" s="29" t="n"/>
      <c r="J98" s="22" t="n"/>
    </row>
    <row r="99">
      <c r="A99" s="28" t="n"/>
      <c r="B99" s="21" t="n"/>
      <c r="C99" s="21" t="n"/>
      <c r="D99" s="21" t="n"/>
      <c r="E99" s="22" t="n"/>
      <c r="F99" s="29" t="n"/>
      <c r="G99" s="29" t="n"/>
      <c r="H99" s="29" t="n"/>
      <c r="I99" s="29" t="n"/>
      <c r="J99" s="22" t="n"/>
    </row>
    <row r="100">
      <c r="A100" s="28" t="n"/>
      <c r="B100" s="21" t="n"/>
      <c r="C100" s="21" t="n"/>
      <c r="D100" s="21" t="n"/>
      <c r="E100" s="22" t="n"/>
      <c r="F100" s="29" t="n"/>
      <c r="G100" s="29" t="n"/>
      <c r="H100" s="29" t="n"/>
      <c r="I100" s="29" t="n"/>
      <c r="J100" s="22" t="n"/>
    </row>
    <row r="101">
      <c r="A101" s="28" t="n"/>
      <c r="B101" s="21" t="n"/>
      <c r="C101" s="21" t="n"/>
      <c r="D101" s="21" t="n"/>
      <c r="E101" s="22" t="n"/>
      <c r="F101" s="29" t="n"/>
      <c r="G101" s="29" t="n"/>
      <c r="H101" s="29" t="n"/>
      <c r="I101" s="29" t="n"/>
      <c r="J101" s="22" t="n"/>
    </row>
    <row r="102">
      <c r="A102" s="28" t="n"/>
      <c r="B102" s="21" t="n"/>
      <c r="C102" s="21" t="n"/>
      <c r="D102" s="21" t="n"/>
      <c r="E102" s="22" t="n"/>
      <c r="F102" s="29" t="n"/>
      <c r="G102" s="29" t="n"/>
      <c r="H102" s="29" t="n"/>
      <c r="I102" s="29" t="n"/>
      <c r="J102" s="22" t="n"/>
    </row>
    <row r="103">
      <c r="A103" s="28" t="n"/>
      <c r="B103" s="21" t="n"/>
      <c r="C103" s="21" t="n"/>
      <c r="D103" s="21" t="n"/>
      <c r="E103" s="22" t="n"/>
      <c r="F103" s="29" t="n"/>
      <c r="G103" s="29" t="n"/>
      <c r="H103" s="29" t="n"/>
      <c r="I103" s="29" t="n"/>
      <c r="J103" s="22" t="n"/>
    </row>
    <row r="104">
      <c r="A104" s="28" t="n"/>
      <c r="B104" s="21" t="n"/>
      <c r="C104" s="21" t="n"/>
      <c r="D104" s="21" t="n"/>
      <c r="E104" s="22" t="n"/>
      <c r="F104" s="29" t="n"/>
      <c r="G104" s="29" t="n"/>
      <c r="H104" s="29" t="n"/>
      <c r="I104" s="29" t="n"/>
      <c r="J104" s="22" t="n"/>
    </row>
    <row r="105">
      <c r="A105" s="28" t="n"/>
      <c r="B105" s="21" t="n"/>
      <c r="C105" s="21" t="n"/>
      <c r="D105" s="21" t="n"/>
      <c r="E105" s="22" t="n"/>
      <c r="F105" s="29" t="n"/>
      <c r="G105" s="29" t="n"/>
      <c r="H105" s="29" t="n"/>
      <c r="I105" s="29" t="n"/>
      <c r="J105" s="22" t="n"/>
    </row>
    <row r="106">
      <c r="A106" s="28" t="n"/>
      <c r="B106" s="21" t="n"/>
      <c r="C106" s="21" t="n"/>
      <c r="D106" s="21" t="n"/>
      <c r="E106" s="22" t="n"/>
      <c r="F106" s="29" t="n"/>
      <c r="G106" s="29" t="n"/>
      <c r="H106" s="29" t="n"/>
      <c r="I106" s="29" t="n"/>
      <c r="J106" s="22" t="n"/>
    </row>
    <row r="107">
      <c r="A107" s="28" t="n"/>
      <c r="B107" s="21" t="n"/>
      <c r="C107" s="21" t="n"/>
      <c r="D107" s="21" t="n"/>
      <c r="E107" s="22" t="n"/>
      <c r="F107" s="29" t="n"/>
      <c r="G107" s="29" t="n"/>
      <c r="H107" s="29" t="n"/>
      <c r="I107" s="29" t="n"/>
      <c r="J107" s="22" t="n"/>
    </row>
    <row r="108">
      <c r="A108" s="28" t="n"/>
      <c r="B108" s="21" t="n"/>
      <c r="C108" s="21" t="n"/>
      <c r="D108" s="21" t="n"/>
      <c r="E108" s="22" t="n"/>
      <c r="F108" s="29" t="n"/>
      <c r="G108" s="29" t="n"/>
      <c r="H108" s="29" t="n"/>
      <c r="I108" s="29" t="n"/>
      <c r="J108" s="22" t="n"/>
    </row>
    <row r="109">
      <c r="A109" s="28" t="n"/>
      <c r="B109" s="21" t="n"/>
      <c r="C109" s="21" t="n"/>
      <c r="D109" s="21" t="n"/>
      <c r="E109" s="22" t="n"/>
      <c r="F109" s="29" t="n"/>
      <c r="G109" s="29" t="n"/>
      <c r="H109" s="29" t="n"/>
      <c r="I109" s="29" t="n"/>
      <c r="J109" s="22" t="n"/>
    </row>
    <row r="110">
      <c r="A110" s="28" t="n"/>
      <c r="B110" s="21" t="n"/>
      <c r="C110" s="21" t="n"/>
      <c r="D110" s="21" t="n"/>
      <c r="E110" s="22" t="n"/>
      <c r="F110" s="29" t="n"/>
      <c r="G110" s="29" t="n"/>
      <c r="H110" s="29" t="n"/>
      <c r="I110" s="29" t="n"/>
      <c r="J110" s="22" t="n"/>
    </row>
    <row r="111">
      <c r="A111" s="28" t="n"/>
      <c r="B111" s="21" t="n"/>
      <c r="C111" s="21" t="n"/>
      <c r="D111" s="21" t="n"/>
      <c r="E111" s="22" t="n"/>
      <c r="F111" s="29" t="n"/>
      <c r="G111" s="29" t="n"/>
      <c r="H111" s="29" t="n"/>
      <c r="I111" s="29" t="n"/>
      <c r="J111" s="22" t="n"/>
    </row>
    <row r="112">
      <c r="A112" s="28" t="n"/>
      <c r="B112" s="21" t="n"/>
      <c r="C112" s="21" t="n"/>
      <c r="D112" s="21" t="n"/>
      <c r="E112" s="22" t="n"/>
      <c r="F112" s="29" t="n"/>
      <c r="G112" s="29" t="n"/>
      <c r="H112" s="29" t="n"/>
      <c r="I112" s="29" t="n"/>
      <c r="J112" s="22" t="n"/>
    </row>
    <row r="113">
      <c r="A113" s="28" t="n"/>
      <c r="B113" s="21" t="n"/>
      <c r="C113" s="21" t="n"/>
      <c r="D113" s="21" t="n"/>
      <c r="E113" s="22" t="n"/>
      <c r="F113" s="29" t="n"/>
      <c r="G113" s="29" t="n"/>
      <c r="H113" s="29" t="n"/>
      <c r="I113" s="29" t="n"/>
      <c r="J113" s="22" t="n"/>
    </row>
    <row r="114">
      <c r="A114" s="28" t="n"/>
      <c r="B114" s="21" t="n"/>
      <c r="C114" s="21" t="n"/>
      <c r="D114" s="21" t="n"/>
      <c r="E114" s="22" t="n"/>
      <c r="F114" s="29" t="n"/>
      <c r="G114" s="29" t="n"/>
      <c r="H114" s="29" t="n"/>
      <c r="I114" s="29" t="n"/>
      <c r="J114" s="22" t="n"/>
    </row>
    <row r="115">
      <c r="A115" s="28" t="n"/>
      <c r="B115" s="21" t="n"/>
      <c r="C115" s="21" t="n"/>
      <c r="D115" s="21" t="n"/>
      <c r="E115" s="22" t="n"/>
      <c r="F115" s="29" t="n"/>
      <c r="G115" s="29" t="n"/>
      <c r="H115" s="29" t="n"/>
      <c r="I115" s="29" t="n"/>
      <c r="J115" s="22" t="n"/>
    </row>
    <row r="116">
      <c r="A116" s="28" t="n"/>
      <c r="B116" s="21" t="n"/>
      <c r="C116" s="21" t="n"/>
      <c r="D116" s="21" t="n"/>
      <c r="E116" s="22" t="n"/>
      <c r="F116" s="29" t="n"/>
      <c r="G116" s="29" t="n"/>
      <c r="H116" s="29" t="n"/>
      <c r="I116" s="29" t="n"/>
      <c r="J116" s="22" t="n"/>
    </row>
    <row r="117">
      <c r="A117" s="28" t="n"/>
      <c r="B117" s="21" t="n"/>
      <c r="C117" s="21" t="n"/>
      <c r="D117" s="21" t="n"/>
      <c r="E117" s="22" t="n"/>
      <c r="F117" s="29" t="n"/>
      <c r="G117" s="29" t="n"/>
      <c r="H117" s="29" t="n"/>
      <c r="I117" s="29" t="n"/>
      <c r="J117" s="22" t="n"/>
    </row>
    <row r="118">
      <c r="A118" s="28" t="n"/>
      <c r="B118" s="21" t="n"/>
      <c r="C118" s="21" t="n"/>
      <c r="D118" s="21" t="n"/>
      <c r="E118" s="22" t="n"/>
      <c r="F118" s="29" t="n"/>
      <c r="G118" s="29" t="n"/>
      <c r="H118" s="29" t="n"/>
      <c r="I118" s="29" t="n"/>
      <c r="J118" s="22" t="n"/>
    </row>
    <row r="119">
      <c r="A119" s="28" t="n"/>
      <c r="B119" s="21" t="n"/>
      <c r="C119" s="21" t="n"/>
      <c r="D119" s="21" t="n"/>
      <c r="E119" s="22" t="n"/>
      <c r="F119" s="29" t="n"/>
      <c r="G119" s="29" t="n"/>
      <c r="H119" s="29" t="n"/>
      <c r="I119" s="29" t="n"/>
      <c r="J119" s="22" t="n"/>
    </row>
    <row r="120">
      <c r="A120" s="28" t="n"/>
      <c r="B120" s="21" t="n"/>
      <c r="C120" s="21" t="n"/>
      <c r="D120" s="21" t="n"/>
      <c r="E120" s="22" t="n"/>
      <c r="F120" s="29" t="n"/>
      <c r="G120" s="29" t="n"/>
      <c r="H120" s="29" t="n"/>
      <c r="I120" s="29" t="n"/>
      <c r="J120" s="22" t="n"/>
    </row>
    <row r="121">
      <c r="A121" s="28" t="n"/>
      <c r="B121" s="21" t="n"/>
      <c r="C121" s="21" t="n"/>
      <c r="D121" s="21" t="n"/>
      <c r="E121" s="22" t="n"/>
      <c r="F121" s="29" t="n"/>
      <c r="G121" s="29" t="n"/>
      <c r="H121" s="29" t="n"/>
      <c r="I121" s="29" t="n"/>
      <c r="J121" s="22" t="n"/>
    </row>
    <row r="122">
      <c r="A122" s="28" t="n"/>
      <c r="B122" s="21" t="n"/>
      <c r="C122" s="21" t="n"/>
      <c r="D122" s="21" t="n"/>
      <c r="E122" s="22" t="n"/>
      <c r="F122" s="29" t="n"/>
      <c r="G122" s="29" t="n"/>
      <c r="H122" s="29" t="n"/>
      <c r="I122" s="29" t="n"/>
      <c r="J122" s="22" t="n"/>
    </row>
    <row r="123">
      <c r="A123" s="28" t="n"/>
      <c r="B123" s="21" t="n"/>
      <c r="C123" s="21" t="n"/>
      <c r="D123" s="21" t="n"/>
      <c r="E123" s="22" t="n"/>
      <c r="F123" s="29" t="n"/>
      <c r="G123" s="29" t="n"/>
      <c r="H123" s="29" t="n"/>
      <c r="I123" s="29" t="n"/>
      <c r="J123" s="22" t="n"/>
    </row>
    <row r="124">
      <c r="A124" s="28" t="n"/>
      <c r="B124" s="21" t="n"/>
      <c r="C124" s="21" t="n"/>
      <c r="D124" s="21" t="n"/>
      <c r="E124" s="22" t="n"/>
      <c r="F124" s="29" t="n"/>
      <c r="G124" s="29" t="n"/>
      <c r="H124" s="29" t="n"/>
      <c r="I124" s="29" t="n"/>
      <c r="J124" s="22" t="n"/>
    </row>
    <row r="125">
      <c r="A125" s="28" t="n"/>
      <c r="B125" s="21" t="n"/>
      <c r="C125" s="21" t="n"/>
      <c r="D125" s="21" t="n"/>
      <c r="E125" s="22" t="n"/>
      <c r="F125" s="29" t="n"/>
      <c r="G125" s="29" t="n"/>
      <c r="H125" s="29" t="n"/>
      <c r="I125" s="29" t="n"/>
      <c r="J125" s="22" t="n"/>
    </row>
    <row r="126">
      <c r="A126" s="28" t="n"/>
      <c r="B126" s="21" t="n"/>
      <c r="C126" s="21" t="n"/>
      <c r="D126" s="21" t="n"/>
      <c r="E126" s="22" t="n"/>
      <c r="F126" s="29" t="n"/>
      <c r="G126" s="29" t="n"/>
      <c r="H126" s="29" t="n"/>
      <c r="I126" s="29" t="n"/>
      <c r="J126" s="22" t="n"/>
    </row>
    <row r="127">
      <c r="A127" s="28" t="n"/>
      <c r="B127" s="21" t="n"/>
      <c r="C127" s="21" t="n"/>
      <c r="D127" s="21" t="n"/>
      <c r="E127" s="22" t="n"/>
      <c r="F127" s="29" t="n"/>
      <c r="G127" s="29" t="n"/>
      <c r="H127" s="29" t="n"/>
      <c r="I127" s="29" t="n"/>
      <c r="J127" s="22" t="n"/>
    </row>
    <row r="128">
      <c r="A128" s="28" t="n"/>
      <c r="B128" s="21" t="n"/>
      <c r="C128" s="21" t="n"/>
      <c r="D128" s="21" t="n"/>
      <c r="E128" s="22" t="n"/>
      <c r="F128" s="29" t="n"/>
      <c r="G128" s="29" t="n"/>
      <c r="H128" s="29" t="n"/>
      <c r="I128" s="29" t="n"/>
      <c r="J128" s="22" t="n"/>
    </row>
    <row r="129">
      <c r="A129" s="28" t="n"/>
      <c r="B129" s="21" t="n"/>
      <c r="C129" s="21" t="n"/>
      <c r="D129" s="21" t="n"/>
      <c r="E129" s="22" t="n"/>
      <c r="F129" s="29" t="n"/>
      <c r="G129" s="29" t="n"/>
      <c r="H129" s="29" t="n"/>
      <c r="I129" s="29" t="n"/>
      <c r="J129" s="22" t="n"/>
    </row>
    <row r="130">
      <c r="A130" s="28" t="n"/>
      <c r="B130" s="21" t="n"/>
      <c r="C130" s="21" t="n"/>
      <c r="D130" s="21" t="n"/>
      <c r="E130" s="22" t="n"/>
      <c r="F130" s="29" t="n"/>
      <c r="G130" s="29" t="n"/>
      <c r="H130" s="29" t="n"/>
      <c r="I130" s="29" t="n"/>
      <c r="J130" s="22" t="n"/>
    </row>
    <row r="131">
      <c r="A131" s="28" t="n"/>
      <c r="B131" s="21" t="n"/>
      <c r="C131" s="21" t="n"/>
      <c r="D131" s="21" t="n"/>
      <c r="E131" s="22" t="n"/>
      <c r="F131" s="29" t="n"/>
      <c r="G131" s="29" t="n"/>
      <c r="H131" s="29" t="n"/>
      <c r="I131" s="29" t="n"/>
      <c r="J131" s="22" t="n"/>
    </row>
    <row r="132">
      <c r="A132" s="28" t="n"/>
      <c r="B132" s="21" t="n"/>
      <c r="C132" s="21" t="n"/>
      <c r="D132" s="21" t="n"/>
      <c r="E132" s="22" t="n"/>
      <c r="F132" s="29" t="n"/>
      <c r="G132" s="29" t="n"/>
      <c r="H132" s="29" t="n"/>
      <c r="I132" s="29" t="n"/>
      <c r="J132" s="22" t="n"/>
    </row>
    <row r="133">
      <c r="A133" s="28" t="n"/>
      <c r="B133" s="21" t="n"/>
      <c r="C133" s="21" t="n"/>
      <c r="D133" s="21" t="n"/>
      <c r="E133" s="22" t="n"/>
      <c r="F133" s="29" t="n"/>
      <c r="G133" s="29" t="n"/>
      <c r="H133" s="29" t="n"/>
      <c r="I133" s="29" t="n"/>
      <c r="J133" s="22" t="n"/>
    </row>
  </sheetData>
  <mergeCells count="2">
    <mergeCell ref="A2:N2"/>
    <mergeCell ref="A1:N1"/>
  </mergeCells>
  <dataValidations count="10">
    <dataValidation sqref="A5:A374" showDropDown="0" showInputMessage="0" showErrorMessage="1" allowBlank="1" errorTitle="Date needed" error="Type a date like 15-09-2026." type="date" operator="greaterThan">
      <formula1>36526</formula1>
    </dataValidation>
    <dataValidation sqref="B5:B374" showDropDown="0" showInputMessage="0" showErrorMessage="1" allowBlank="1" errorTitle="Pick from the list" error="Please pick a value from the drop-down list." type="list">
      <formula1>=Lists!$C$5:$C$18</formula1>
    </dataValidation>
    <dataValidation sqref="C5:C374" showDropDown="0" showInputMessage="0" showErrorMessage="1" allowBlank="1" errorTitle="Pick from the list" error="Please pick a value from the drop-down list." type="list">
      <formula1>=Lists!$B$5:$B$20</formula1>
    </dataValidation>
    <dataValidation sqref="D5:D374" showDropDown="0" showInputMessage="0" showErrorMessage="1" allowBlank="1" errorTitle="Pick from the list" error="Please pick a value from the drop-down list." type="list">
      <formula1>=Lists!$A$5:$A$20</formula1>
    </dataValidation>
    <dataValidation sqref="E5:E374" showDropDown="0" showInputMessage="0" showErrorMessage="1" allowBlank="1" errorTitle="Number needed" error="Type a number that is 0 or more." type="decimal" operator="greaterThanOrEqual">
      <formula1>0</formula1>
    </dataValidation>
    <dataValidation sqref="F5:F374" showDropDown="0" showInputMessage="0" showErrorMessage="1" allowBlank="1" errorTitle="Number needed" error="Type a number that is 0 or more." type="decimal" operator="greaterThanOrEqual">
      <formula1>0</formula1>
    </dataValidation>
    <dataValidation sqref="G5:G374" showDropDown="0" showInputMessage="0" showErrorMessage="1" allowBlank="1" errorTitle="Number needed" error="Type a number that is 0 or more." type="decimal" operator="greaterThanOrEqual">
      <formula1>0</formula1>
    </dataValidation>
    <dataValidation sqref="H5:H374" showDropDown="0" showInputMessage="0" showErrorMessage="1" allowBlank="1" errorTitle="Number needed" error="Type a number that is 0 or more." type="decimal" operator="greaterThanOrEqual">
      <formula1>0</formula1>
    </dataValidation>
    <dataValidation sqref="I5:I374" showDropDown="0" showInputMessage="0" showErrorMessage="1" allowBlank="1" errorTitle="Number needed" error="Type a number that is 0 or more." type="decimal" operator="greaterThanOrEqual">
      <formula1>0</formula1>
    </dataValidation>
    <dataValidation sqref="J5:J374" showDropDown="0" showInputMessage="0" showErrorMessage="1" allowBlank="1" errorTitle="Number needed" error="Type a number that is 0 or more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32"/>
  <sheetViews>
    <sheetView tabSelected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</cols>
  <sheetData>
    <row r="1" ht="30" customHeight="1">
      <c r="A1" s="16" t="inlineStr">
        <is>
          <t>Calculations</t>
        </is>
      </c>
    </row>
    <row r="2" ht="30" customHeight="1">
      <c r="A2" s="17" t="inlineStr">
        <is>
          <t>Every number on this sheet is a formula that reads the input tables. The sheet is protected without a password: Review &gt; Unprotect Sheet if you want to edit. All numbers in this workbook are fictional teaching data, not real company figures.</t>
        </is>
      </c>
    </row>
    <row r="4">
      <c r="A4" s="30" t="inlineStr">
        <is>
          <t>Channel performance</t>
        </is>
      </c>
    </row>
    <row r="5" ht="30" customHeight="1">
      <c r="A5" s="18" t="inlineStr">
        <is>
          <t>Channel</t>
        </is>
      </c>
      <c r="B5" s="18" t="inlineStr">
        <is>
          <t>Spend</t>
        </is>
      </c>
      <c r="C5" s="18" t="inlineStr">
        <is>
          <t>Budget</t>
        </is>
      </c>
      <c r="D5" s="18" t="inlineStr">
        <is>
          <t>Budget Used %</t>
        </is>
      </c>
      <c r="E5" s="18" t="inlineStr">
        <is>
          <t>Leads</t>
        </is>
      </c>
      <c r="F5" s="18" t="inlineStr">
        <is>
          <t>CPL</t>
        </is>
      </c>
      <c r="G5" s="18" t="inlineStr">
        <is>
          <t>Admissions</t>
        </is>
      </c>
      <c r="H5" s="18" t="inlineStr">
        <is>
          <t>Revenue</t>
        </is>
      </c>
      <c r="I5" s="18" t="inlineStr">
        <is>
          <t>ROAS</t>
        </is>
      </c>
    </row>
    <row r="6">
      <c r="A6" s="31">
        <f>Lists!$B$5</f>
        <v/>
      </c>
      <c r="B6" s="32">
        <f>SUMIFS(Ads[Spend],Ads[Channel],$A6)</f>
        <v/>
      </c>
      <c r="C6" s="32">
        <f>_xlfn.XLOOKUP($A6,Budget[Channel],Budget[Monthly Budget],0)</f>
        <v/>
      </c>
      <c r="D6" s="33">
        <f>IFERROR(B6/C6,0)</f>
        <v/>
      </c>
      <c r="E6" s="34">
        <f>SUMIFS(Ads[Leads],Ads[Channel],$A6)</f>
        <v/>
      </c>
      <c r="F6" s="26">
        <f>IFERROR(B6/E6,0)</f>
        <v/>
      </c>
      <c r="G6" s="34">
        <f>SUMIFS(Ads[Admissions],Ads[Channel],$A6)</f>
        <v/>
      </c>
      <c r="H6" s="32">
        <f>SUMIFS(Ads[Revenue],Ads[Channel],$A6)</f>
        <v/>
      </c>
      <c r="I6" s="27">
        <f>IFERROR(H6/B6,0)</f>
        <v/>
      </c>
    </row>
    <row r="7">
      <c r="A7" s="31">
        <f>Lists!$B$6</f>
        <v/>
      </c>
      <c r="B7" s="32">
        <f>SUMIFS(Ads[Spend],Ads[Channel],$A7)</f>
        <v/>
      </c>
      <c r="C7" s="32">
        <f>_xlfn.XLOOKUP($A7,Budget[Channel],Budget[Monthly Budget],0)</f>
        <v/>
      </c>
      <c r="D7" s="33">
        <f>IFERROR(B7/C7,0)</f>
        <v/>
      </c>
      <c r="E7" s="34">
        <f>SUMIFS(Ads[Leads],Ads[Channel],$A7)</f>
        <v/>
      </c>
      <c r="F7" s="26">
        <f>IFERROR(B7/E7,0)</f>
        <v/>
      </c>
      <c r="G7" s="34">
        <f>SUMIFS(Ads[Admissions],Ads[Channel],$A7)</f>
        <v/>
      </c>
      <c r="H7" s="32">
        <f>SUMIFS(Ads[Revenue],Ads[Channel],$A7)</f>
        <v/>
      </c>
      <c r="I7" s="27">
        <f>IFERROR(H7/B7,0)</f>
        <v/>
      </c>
    </row>
    <row r="8">
      <c r="A8" s="31">
        <f>Lists!$B$7</f>
        <v/>
      </c>
      <c r="B8" s="32">
        <f>SUMIFS(Ads[Spend],Ads[Channel],$A8)</f>
        <v/>
      </c>
      <c r="C8" s="32">
        <f>_xlfn.XLOOKUP($A8,Budget[Channel],Budget[Monthly Budget],0)</f>
        <v/>
      </c>
      <c r="D8" s="33">
        <f>IFERROR(B8/C8,0)</f>
        <v/>
      </c>
      <c r="E8" s="34">
        <f>SUMIFS(Ads[Leads],Ads[Channel],$A8)</f>
        <v/>
      </c>
      <c r="F8" s="26">
        <f>IFERROR(B8/E8,0)</f>
        <v/>
      </c>
      <c r="G8" s="34">
        <f>SUMIFS(Ads[Admissions],Ads[Channel],$A8)</f>
        <v/>
      </c>
      <c r="H8" s="32">
        <f>SUMIFS(Ads[Revenue],Ads[Channel],$A8)</f>
        <v/>
      </c>
      <c r="I8" s="27">
        <f>IFERROR(H8/B8,0)</f>
        <v/>
      </c>
    </row>
    <row r="9">
      <c r="A9" s="31">
        <f>Lists!$B$8</f>
        <v/>
      </c>
      <c r="B9" s="32">
        <f>SUMIFS(Ads[Spend],Ads[Channel],$A9)</f>
        <v/>
      </c>
      <c r="C9" s="32">
        <f>_xlfn.XLOOKUP($A9,Budget[Channel],Budget[Monthly Budget],0)</f>
        <v/>
      </c>
      <c r="D9" s="33">
        <f>IFERROR(B9/C9,0)</f>
        <v/>
      </c>
      <c r="E9" s="34">
        <f>SUMIFS(Ads[Leads],Ads[Channel],$A9)</f>
        <v/>
      </c>
      <c r="F9" s="26">
        <f>IFERROR(B9/E9,0)</f>
        <v/>
      </c>
      <c r="G9" s="34">
        <f>SUMIFS(Ads[Admissions],Ads[Channel],$A9)</f>
        <v/>
      </c>
      <c r="H9" s="32">
        <f>SUMIFS(Ads[Revenue],Ads[Channel],$A9)</f>
        <v/>
      </c>
      <c r="I9" s="27">
        <f>IFERROR(H9/B9,0)</f>
        <v/>
      </c>
    </row>
    <row r="10">
      <c r="A10" s="31">
        <f>Lists!$B$9</f>
        <v/>
      </c>
      <c r="B10" s="32">
        <f>SUMIFS(Ads[Spend],Ads[Channel],$A10)</f>
        <v/>
      </c>
      <c r="C10" s="32">
        <f>_xlfn.XLOOKUP($A10,Budget[Channel],Budget[Monthly Budget],0)</f>
        <v/>
      </c>
      <c r="D10" s="33">
        <f>IFERROR(B10/C10,0)</f>
        <v/>
      </c>
      <c r="E10" s="34">
        <f>SUMIFS(Ads[Leads],Ads[Channel],$A10)</f>
        <v/>
      </c>
      <c r="F10" s="26">
        <f>IFERROR(B10/E10,0)</f>
        <v/>
      </c>
      <c r="G10" s="34">
        <f>SUMIFS(Ads[Admissions],Ads[Channel],$A10)</f>
        <v/>
      </c>
      <c r="H10" s="32">
        <f>SUMIFS(Ads[Revenue],Ads[Channel],$A10)</f>
        <v/>
      </c>
      <c r="I10" s="27">
        <f>IFERROR(H10/B10,0)</f>
        <v/>
      </c>
    </row>
    <row r="11">
      <c r="A11" s="31">
        <f>Lists!$B$10</f>
        <v/>
      </c>
      <c r="B11" s="32">
        <f>SUMIFS(Ads[Spend],Ads[Channel],$A11)</f>
        <v/>
      </c>
      <c r="C11" s="32">
        <f>_xlfn.XLOOKUP($A11,Budget[Channel],Budget[Monthly Budget],0)</f>
        <v/>
      </c>
      <c r="D11" s="33">
        <f>IFERROR(B11/C11,0)</f>
        <v/>
      </c>
      <c r="E11" s="34">
        <f>SUMIFS(Ads[Leads],Ads[Channel],$A11)</f>
        <v/>
      </c>
      <c r="F11" s="26">
        <f>IFERROR(B11/E11,0)</f>
        <v/>
      </c>
      <c r="G11" s="34">
        <f>SUMIFS(Ads[Admissions],Ads[Channel],$A11)</f>
        <v/>
      </c>
      <c r="H11" s="32">
        <f>SUMIFS(Ads[Revenue],Ads[Channel],$A11)</f>
        <v/>
      </c>
      <c r="I11" s="27">
        <f>IFERROR(H11/B11,0)</f>
        <v/>
      </c>
    </row>
    <row r="12">
      <c r="A12" s="35" t="inlineStr">
        <is>
          <t>Total</t>
        </is>
      </c>
      <c r="B12" s="36">
        <f>SUM(Ads[Spend])</f>
        <v/>
      </c>
      <c r="C12" s="36">
        <f>SUM(Budget[Monthly Budget])</f>
        <v/>
      </c>
      <c r="D12" s="37">
        <f>IFERROR(B12/C12,0)</f>
        <v/>
      </c>
      <c r="E12" s="38">
        <f>SUM(Ads[Leads])</f>
        <v/>
      </c>
      <c r="F12" s="39">
        <f>IFERROR(B12/E12,0)</f>
        <v/>
      </c>
      <c r="G12" s="38">
        <f>SUM(Ads[Admissions])</f>
        <v/>
      </c>
      <c r="H12" s="36">
        <f>SUM(Ads[Revenue])</f>
        <v/>
      </c>
      <c r="I12" s="40">
        <f>IFERROR(H12/B12,0)</f>
        <v/>
      </c>
    </row>
    <row r="15">
      <c r="A15" s="30" t="inlineStr">
        <is>
          <t>Campaign performance</t>
        </is>
      </c>
    </row>
    <row r="16" ht="30" customHeight="1">
      <c r="A16" s="18" t="inlineStr">
        <is>
          <t>Campaign</t>
        </is>
      </c>
      <c r="B16" s="18" t="inlineStr">
        <is>
          <t>Spend</t>
        </is>
      </c>
      <c r="C16" s="18" t="inlineStr">
        <is>
          <t>Leads</t>
        </is>
      </c>
      <c r="D16" s="18" t="inlineStr">
        <is>
          <t>Admissions</t>
        </is>
      </c>
      <c r="E16" s="18" t="inlineStr">
        <is>
          <t>Lead to Admission %</t>
        </is>
      </c>
    </row>
    <row r="17">
      <c r="A17" s="31">
        <f>Lists!$C$5</f>
        <v/>
      </c>
      <c r="B17" s="32">
        <f>SUMIFS(Ads[Spend],Ads[Campaign],$A17)</f>
        <v/>
      </c>
      <c r="C17" s="34">
        <f>SUMIFS(Ads[Leads],Ads[Campaign],$A17)</f>
        <v/>
      </c>
      <c r="D17" s="34">
        <f>SUMIFS(Ads[Admissions],Ads[Campaign],$A17)</f>
        <v/>
      </c>
      <c r="E17" s="33">
        <f>IFERROR(D17/C17,0)</f>
        <v/>
      </c>
    </row>
    <row r="18">
      <c r="A18" s="31">
        <f>Lists!$C$6</f>
        <v/>
      </c>
      <c r="B18" s="32">
        <f>SUMIFS(Ads[Spend],Ads[Campaign],$A18)</f>
        <v/>
      </c>
      <c r="C18" s="34">
        <f>SUMIFS(Ads[Leads],Ads[Campaign],$A18)</f>
        <v/>
      </c>
      <c r="D18" s="34">
        <f>SUMIFS(Ads[Admissions],Ads[Campaign],$A18)</f>
        <v/>
      </c>
      <c r="E18" s="33">
        <f>IFERROR(D18/C18,0)</f>
        <v/>
      </c>
    </row>
    <row r="19">
      <c r="A19" s="31">
        <f>Lists!$C$7</f>
        <v/>
      </c>
      <c r="B19" s="32">
        <f>SUMIFS(Ads[Spend],Ads[Campaign],$A19)</f>
        <v/>
      </c>
      <c r="C19" s="34">
        <f>SUMIFS(Ads[Leads],Ads[Campaign],$A19)</f>
        <v/>
      </c>
      <c r="D19" s="34">
        <f>SUMIFS(Ads[Admissions],Ads[Campaign],$A19)</f>
        <v/>
      </c>
      <c r="E19" s="33">
        <f>IFERROR(D19/C19,0)</f>
        <v/>
      </c>
    </row>
    <row r="20">
      <c r="A20" s="31">
        <f>Lists!$C$8</f>
        <v/>
      </c>
      <c r="B20" s="32">
        <f>SUMIFS(Ads[Spend],Ads[Campaign],$A20)</f>
        <v/>
      </c>
      <c r="C20" s="34">
        <f>SUMIFS(Ads[Leads],Ads[Campaign],$A20)</f>
        <v/>
      </c>
      <c r="D20" s="34">
        <f>SUMIFS(Ads[Admissions],Ads[Campaign],$A20)</f>
        <v/>
      </c>
      <c r="E20" s="33">
        <f>IFERROR(D20/C20,0)</f>
        <v/>
      </c>
    </row>
    <row r="21">
      <c r="A21" s="35" t="inlineStr">
        <is>
          <t>Total</t>
        </is>
      </c>
      <c r="B21" s="36">
        <f>SUM(Ads[Spend])</f>
        <v/>
      </c>
      <c r="C21" s="38">
        <f>SUM(Ads[Leads])</f>
        <v/>
      </c>
      <c r="D21" s="38">
        <f>SUM(Ads[Admissions])</f>
        <v/>
      </c>
      <c r="E21" s="37">
        <f>IFERROR(D21/C21,0)</f>
        <v/>
      </c>
    </row>
    <row r="24">
      <c r="A24" s="30" t="inlineStr">
        <is>
          <t>City performance</t>
        </is>
      </c>
    </row>
    <row r="25" ht="30" customHeight="1">
      <c r="A25" s="18" t="inlineStr">
        <is>
          <t>City</t>
        </is>
      </c>
      <c r="B25" s="18" t="inlineStr">
        <is>
          <t>Spend</t>
        </is>
      </c>
      <c r="C25" s="18" t="inlineStr">
        <is>
          <t>Leads</t>
        </is>
      </c>
      <c r="D25" s="18" t="inlineStr">
        <is>
          <t>Revenue</t>
        </is>
      </c>
    </row>
    <row r="26">
      <c r="A26" s="31">
        <f>Lists!$A$5</f>
        <v/>
      </c>
      <c r="B26" s="32">
        <f>SUMIFS(Ads[Spend],Ads[City],$A26)</f>
        <v/>
      </c>
      <c r="C26" s="34">
        <f>SUMIFS(Ads[Leads],Ads[City],$A26)</f>
        <v/>
      </c>
      <c r="D26" s="32">
        <f>SUMIFS(Ads[Revenue],Ads[City],$A26)</f>
        <v/>
      </c>
    </row>
    <row r="27">
      <c r="A27" s="31">
        <f>Lists!$A$6</f>
        <v/>
      </c>
      <c r="B27" s="32">
        <f>SUMIFS(Ads[Spend],Ads[City],$A27)</f>
        <v/>
      </c>
      <c r="C27" s="34">
        <f>SUMIFS(Ads[Leads],Ads[City],$A27)</f>
        <v/>
      </c>
      <c r="D27" s="32">
        <f>SUMIFS(Ads[Revenue],Ads[City],$A27)</f>
        <v/>
      </c>
    </row>
    <row r="28">
      <c r="A28" s="31">
        <f>Lists!$A$7</f>
        <v/>
      </c>
      <c r="B28" s="32">
        <f>SUMIFS(Ads[Spend],Ads[City],$A28)</f>
        <v/>
      </c>
      <c r="C28" s="34">
        <f>SUMIFS(Ads[Leads],Ads[City],$A28)</f>
        <v/>
      </c>
      <c r="D28" s="32">
        <f>SUMIFS(Ads[Revenue],Ads[City],$A28)</f>
        <v/>
      </c>
    </row>
    <row r="29">
      <c r="A29" s="31">
        <f>Lists!$A$8</f>
        <v/>
      </c>
      <c r="B29" s="32">
        <f>SUMIFS(Ads[Spend],Ads[City],$A29)</f>
        <v/>
      </c>
      <c r="C29" s="34">
        <f>SUMIFS(Ads[Leads],Ads[City],$A29)</f>
        <v/>
      </c>
      <c r="D29" s="32">
        <f>SUMIFS(Ads[Revenue],Ads[City],$A29)</f>
        <v/>
      </c>
    </row>
    <row r="30">
      <c r="A30" s="31">
        <f>Lists!$A$9</f>
        <v/>
      </c>
      <c r="B30" s="32">
        <f>SUMIFS(Ads[Spend],Ads[City],$A30)</f>
        <v/>
      </c>
      <c r="C30" s="34">
        <f>SUMIFS(Ads[Leads],Ads[City],$A30)</f>
        <v/>
      </c>
      <c r="D30" s="32">
        <f>SUMIFS(Ads[Revenue],Ads[City],$A30)</f>
        <v/>
      </c>
    </row>
    <row r="31">
      <c r="A31" s="31">
        <f>Lists!$A$10</f>
        <v/>
      </c>
      <c r="B31" s="32">
        <f>SUMIFS(Ads[Spend],Ads[City],$A31)</f>
        <v/>
      </c>
      <c r="C31" s="34">
        <f>SUMIFS(Ads[Leads],Ads[City],$A31)</f>
        <v/>
      </c>
      <c r="D31" s="32">
        <f>SUMIFS(Ads[Revenue],Ads[City],$A31)</f>
        <v/>
      </c>
    </row>
    <row r="32">
      <c r="A32" s="35" t="inlineStr">
        <is>
          <t>Total</t>
        </is>
      </c>
      <c r="B32" s="36">
        <f>SUM(Ads[Spend])</f>
        <v/>
      </c>
      <c r="C32" s="38">
        <f>SUM(Ads[Leads])</f>
        <v/>
      </c>
      <c r="D32" s="36">
        <f>SUM(Ads[Revenue])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5">
    <mergeCell ref="A2:I2"/>
    <mergeCell ref="A15:E15"/>
    <mergeCell ref="A1:I1"/>
    <mergeCell ref="A24:D24"/>
    <mergeCell ref="A4:I4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0"/>
  <sheetViews>
    <sheetView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26" customWidth="1" min="3" max="3"/>
  </cols>
  <sheetData>
    <row r="1" ht="30" customHeight="1">
      <c r="A1" s="16" t="inlineStr">
        <is>
          <t>Lists and settings</t>
        </is>
      </c>
    </row>
    <row r="2" ht="30" customHeight="1">
      <c r="A2" s="17" t="inlineStr">
        <is>
          <t>Drop-down lists read these columns. Add a new value at the bottom of a list and it appears in the drop-downs. All numbers in this workbook are fictional teaching data, not real company figures.</t>
        </is>
      </c>
    </row>
    <row r="4">
      <c r="A4" s="41" t="inlineStr">
        <is>
          <t>City</t>
        </is>
      </c>
      <c r="B4" s="41" t="inlineStr">
        <is>
          <t>Channel</t>
        </is>
      </c>
      <c r="C4" s="41" t="inlineStr">
        <is>
          <t>Campaign</t>
        </is>
      </c>
    </row>
    <row r="5">
      <c r="A5" s="19" t="inlineStr">
        <is>
          <t>Pune</t>
        </is>
      </c>
      <c r="B5" s="19" t="inlineStr">
        <is>
          <t>Google Search</t>
        </is>
      </c>
      <c r="C5" s="19" t="inlineStr">
        <is>
          <t>Excel Batch Oct</t>
        </is>
      </c>
    </row>
    <row r="6">
      <c r="A6" s="19" t="inlineStr">
        <is>
          <t>Solapur</t>
        </is>
      </c>
      <c r="B6" s="19" t="inlineStr">
        <is>
          <t>Meta Ads</t>
        </is>
      </c>
      <c r="C6" s="19" t="inlineStr">
        <is>
          <t>Power BI Weekend</t>
        </is>
      </c>
    </row>
    <row r="7">
      <c r="A7" s="19" t="inlineStr">
        <is>
          <t>Nashik</t>
        </is>
      </c>
      <c r="B7" s="19" t="inlineStr">
        <is>
          <t>YouTube</t>
        </is>
      </c>
      <c r="C7" s="19" t="inlineStr">
        <is>
          <t>Data Analytics Job Prep</t>
        </is>
      </c>
    </row>
    <row r="8">
      <c r="A8" s="19" t="inlineStr">
        <is>
          <t>Sambhaji Nagar</t>
        </is>
      </c>
      <c r="B8" s="19" t="inlineStr">
        <is>
          <t>LinkedIn</t>
        </is>
      </c>
      <c r="C8" s="19" t="inlineStr">
        <is>
          <t>Free Webinar</t>
        </is>
      </c>
    </row>
    <row r="9">
      <c r="A9" s="19" t="inlineStr">
        <is>
          <t>Kolhapur</t>
        </is>
      </c>
      <c r="B9" s="19" t="inlineStr">
        <is>
          <t>Email</t>
        </is>
      </c>
      <c r="C9" s="21" t="n"/>
    </row>
    <row r="10">
      <c r="A10" s="19" t="inlineStr">
        <is>
          <t>Nagpur</t>
        </is>
      </c>
      <c r="B10" s="19" t="inlineStr">
        <is>
          <t>WhatsApp</t>
        </is>
      </c>
      <c r="C10" s="21" t="n"/>
    </row>
    <row r="11">
      <c r="A11" s="21" t="n"/>
      <c r="B11" s="21" t="n"/>
      <c r="C11" s="21" t="n"/>
    </row>
    <row r="12">
      <c r="A12" s="21" t="n"/>
      <c r="B12" s="21" t="n"/>
      <c r="C12" s="21" t="n"/>
    </row>
    <row r="13">
      <c r="A13" s="21" t="n"/>
      <c r="B13" s="21" t="n"/>
      <c r="C13" s="21" t="n"/>
    </row>
    <row r="14">
      <c r="A14" s="21" t="n"/>
      <c r="B14" s="21" t="n"/>
      <c r="C14" s="21" t="n"/>
    </row>
    <row r="15">
      <c r="A15" s="21" t="n"/>
      <c r="B15" s="21" t="n"/>
      <c r="C15" s="21" t="n"/>
    </row>
    <row r="16">
      <c r="A16" s="21" t="n"/>
      <c r="B16" s="21" t="n"/>
      <c r="C16" s="21" t="n"/>
    </row>
    <row r="17">
      <c r="A17" s="21" t="n"/>
      <c r="B17" s="21" t="n"/>
      <c r="C17" s="21" t="n"/>
    </row>
    <row r="18">
      <c r="A18" s="21" t="n"/>
      <c r="B18" s="21" t="n"/>
      <c r="C18" s="21" t="n"/>
    </row>
    <row r="19">
      <c r="A19" s="21" t="n"/>
      <c r="B19" s="21" t="n"/>
    </row>
    <row r="20">
      <c r="A20" s="21" t="n"/>
      <c r="B20" s="21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Ravindra Bagale</dc:creator>
  <dc:title xmlns:dc="http://purl.org/dc/elements/1.1/">Marketing and Digital Ads Excel Template (Campaign Tracker with CPL and ROAS)</dc:title>
  <dc:description xmlns:dc="http://purl.org/dc/elements/1.1/">All numbers in this workbook are fictional teaching data, not real company figures.</dc:description>
  <dcterms:created xmlns:dcterms="http://purl.org/dc/terms/" xmlns:xsi="http://www.w3.org/2001/XMLSchema-instance" xsi:type="dcterms:W3CDTF">2026-10-06T16:24:23Z</dcterms:created>
  <dcterms:modified xmlns:dcterms="http://purl.org/dc/terms/" xmlns:xsi="http://www.w3.org/2001/XMLSchema-instance" xsi:type="dcterms:W3CDTF">2026-10-06T16:24:23Z</dcterms:modified>
</cp:coreProperties>
</file>