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Team" sheetId="3" state="visible" r:id="rId3"/>
    <sheet xmlns:r="http://schemas.openxmlformats.org/officeDocument/2006/relationships" name="Timesheet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Project Invoice" sheetId="6" state="visible" r:id="rId6"/>
    <sheet xmlns:r="http://schemas.openxmlformats.org/officeDocument/2006/relationships" name="Lists" sheetId="7" state="visible" r:id="rId7"/>
  </sheets>
  <definedNames>
    <definedName name="WorkingDays">Lists!$G$5</definedName>
    <definedName name="HoursPerDay">Lists!$G$6</definedName>
    <definedName name="GSTRate">Lists!$G$7</definedName>
    <definedName name="_xlnm.Print_Area" localSheetId="1">'Dashboard'!$A$1:$S$39</definedName>
    <definedName name="_xlnm.Print_Area" localSheetId="5">'Project Invoice'!$A$1:$D$11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[&gt;=10000000]&quot;₹&quot;##\,##\,##\,##0;[&gt;=100000]&quot;₹&quot;##\,##\,##0;&quot;₹&quot;##,##0"/>
    <numFmt numFmtId="166" formatCode="yyyy-mm-dd"/>
    <numFmt numFmtId="167" formatCode="dd-mmm-yyyy"/>
    <numFmt numFmtId="168" formatCode="0.0"/>
    <numFmt numFmtId="169" formatCode="&quot;₹&quot;#,##0;[Red]-&quot;₹&quot;#,##0"/>
    <numFmt numFmtId="170" formatCode="&quot;₹&quot;#,##0.0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1F2933"/>
      <sz val="11"/>
    </font>
    <font>
      <name val="Calibri"/>
      <b val="1"/>
      <color rgb="001F2933"/>
      <sz val="12"/>
    </font>
    <font>
      <name val="Calibri"/>
      <i val="1"/>
      <color rgb="005C4A1F"/>
      <sz val="9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4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168" fontId="1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4" fontId="15" fillId="3" borderId="2" applyAlignment="1" pivotButton="0" quotePrefix="0" xfId="0">
      <alignment horizontal="center" vertical="center" wrapText="1"/>
    </xf>
    <xf numFmtId="165" fontId="15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168" fontId="5" fillId="5" borderId="1" applyProtection="1" pivotButton="0" quotePrefix="0" xfId="0">
      <protection locked="0" hidden="0"/>
    </xf>
    <xf numFmtId="165" fontId="5" fillId="6" borderId="1" pivotButton="0" quotePrefix="0" xfId="0"/>
    <xf numFmtId="167" fontId="0" fillId="0" borderId="0" applyProtection="1" pivotButton="0" quotePrefix="0" xfId="0">
      <protection locked="0" hidden="0"/>
    </xf>
    <xf numFmtId="168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168" fontId="5" fillId="6" borderId="1" pivotButton="0" quotePrefix="0" xfId="0"/>
    <xf numFmtId="3" fontId="5" fillId="6" borderId="1" pivotButton="0" quotePrefix="0" xfId="0"/>
    <xf numFmtId="164" fontId="5" fillId="6" borderId="1" pivotButton="0" quotePrefix="0" xfId="0"/>
    <xf numFmtId="0" fontId="4" fillId="3" borderId="1" pivotButton="0" quotePrefix="0" xfId="0"/>
    <xf numFmtId="168" fontId="4" fillId="3" borderId="1" pivotButton="0" quotePrefix="0" xfId="0"/>
    <xf numFmtId="3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9" fontId="5" fillId="6" borderId="1" pivotButton="0" quotePrefix="0" xfId="0"/>
    <xf numFmtId="169" fontId="4" fillId="3" borderId="1" pivotButton="0" quotePrefix="0" xfId="0"/>
    <xf numFmtId="0" fontId="10" fillId="0" borderId="1" pivotButton="0" quotePrefix="0" xfId="0"/>
    <xf numFmtId="0" fontId="11" fillId="5" borderId="1" applyProtection="1" pivotButton="0" quotePrefix="0" xfId="0">
      <protection locked="0" hidden="0"/>
    </xf>
    <xf numFmtId="0" fontId="12" fillId="0" borderId="0" pivotButton="0" quotePrefix="0" xfId="0"/>
    <xf numFmtId="0" fontId="13" fillId="4" borderId="0" pivotButton="0" quotePrefix="0" xfId="0"/>
    <xf numFmtId="0" fontId="5" fillId="0" borderId="1" pivotButton="0" quotePrefix="0" xfId="0"/>
    <xf numFmtId="170" fontId="5" fillId="6" borderId="1" pivotButton="0" quotePrefix="0" xfId="0"/>
    <xf numFmtId="0" fontId="4" fillId="0" borderId="1" pivotButton="0" quotePrefix="0" xfId="0"/>
    <xf numFmtId="170" fontId="4" fillId="6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3" fontId="0" fillId="5" borderId="1" applyProtection="1" pivotButton="0" quotePrefix="0" xfId="0">
      <protection locked="0" hidden="0"/>
    </xf>
    <xf numFmtId="164" fontId="0" fillId="5" borderId="1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Billed vs cost by project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'Calculations'!C18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'Calculations'!$A$19:$A$23</f>
            </numRef>
          </cat>
          <val>
            <numRef>
              <f>'Calculations'!$C$19:$C$23</f>
            </numRef>
          </val>
        </ser>
        <ser>
          <idx val="1"/>
          <order val="1"/>
          <tx>
            <strRef>
              <f>'Calculations'!D18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'Calculations'!$A$19:$A$23</f>
            </numRef>
          </cat>
          <val>
            <numRef>
              <f>'Calculations'!$D$19:$D$23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Utilisation % by employee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'Calculations'!$A$6:$A$13</f>
            </numRef>
          </cat>
          <val>
            <numRef>
              <f>'Calculations'!$E$6:$E$13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by activity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'Calculations'!B28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'Calculations'!$A$29:$A$33</f>
            </numRef>
          </cat>
          <val>
            <numRef>
              <f>'Calculations'!$B$29:$B$33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 by project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'Calculations'!E18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'Calculations'!$A$19:$A$23</f>
            </numRef>
          </cat>
          <val>
            <numRef>
              <f>'Calculations'!$E$19:$E$23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eam" displayName="Team" ref="A4:E12" headerRowCount="1">
  <autoFilter ref="A4:E12"/>
  <tableColumns count="5">
    <tableColumn id="1" name="Column1"/>
    <tableColumn id="2" name="Column2"/>
    <tableColumn id="3" name="Column3"/>
    <tableColumn id="4" name="Column4"/>
    <tableColumn id="5" name="Column5"/>
  </tableColumns>
  <tableStyleInfo name="TableStyleLight9" showRowStripes="1"/>
</table>
</file>

<file path=xl/tables/table2.xml><?xml version="1.0" encoding="utf-8"?>
<table xmlns="http://schemas.openxmlformats.org/spreadsheetml/2006/main" id="2" name="Timesheet" displayName="Timesheet" ref="A4:J84" headerRowCount="1">
  <autoFilter ref="A4:J84"/>
  <tableColumns count="10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>
      <calculatedColumnFormula>_xlfn.XLOOKUP(Timesheet[[#This Row],[Employee]],Team[Employee],Team[Bill Rate],0)</calculatedColumnFormula>
    </tableColumn>
    <tableColumn id="8" name="Column8">
      <calculatedColumnFormula>_xlfn.XLOOKUP(Timesheet[[#This Row],[Employee]],Team[Employee],Team[Cost Rate],0)</calculatedColumnFormula>
    </tableColumn>
    <tableColumn id="9" name="Column9">
      <calculatedColumnFormula>IF(Timesheet[[#This Row],[Billable]]="Yes",Timesheet[[#This Row],[Hours]]*Timesheet[[#This Row],[Bill Rate]],0)</calculatedColumnFormula>
    </tableColumn>
    <tableColumn id="10" name="Column10">
      <calculatedColumnFormula>Timesheet[[#This Row],[Hours]]*Timesheet[[#This Row],[Cost Rate]]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7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IT Services Excel Template (Timesheet, Utilisation and Project Billing)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Collect daily timesheets, price them with each person's bill and cost rate, and get billable %, utilisation per employee, project revenue, cost and margin, plus a project invoice with GST.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Timesheet</t>
        </is>
      </c>
      <c r="C10" s="5" t="inlineStr">
        <is>
          <t>Input table Timesheet. Bill Rate, Cost Rate, Billed Amount and Cost are formulas.</t>
        </is>
      </c>
    </row>
    <row r="11" ht="18" customHeight="1">
      <c r="B11" s="4" t="inlineStr">
        <is>
          <t>Team</t>
        </is>
      </c>
      <c r="C11" s="5" t="inlineStr">
        <is>
          <t>Input table Team: role, city, bill rate and cost rate per hour.</t>
        </is>
      </c>
    </row>
    <row r="12" ht="18" customHeight="1">
      <c r="B12" s="4" t="inlineStr">
        <is>
          <t>Calculations</t>
        </is>
      </c>
      <c r="C12" s="5" t="inlineStr">
        <is>
          <t>Utilisation by employee, project profitability, hours by activity.</t>
        </is>
      </c>
    </row>
    <row r="13" ht="18" customHeight="1">
      <c r="B13" s="4" t="inlineStr">
        <is>
          <t>Project Invoice</t>
        </is>
      </c>
      <c r="C13" s="5" t="inlineStr">
        <is>
          <t>Pick a project in C4 to get fees, GST and total.</t>
        </is>
      </c>
    </row>
    <row r="14" ht="18" customHeight="1">
      <c r="B14" s="4" t="inlineStr">
        <is>
          <t>Lists</t>
        </is>
      </c>
      <c r="C14" s="5" t="inlineStr">
        <is>
          <t>Projects, activities, WorkingDays, HoursPerDay and GSTRate.</t>
        </is>
      </c>
    </row>
    <row r="16">
      <c r="B16" s="3" t="inlineStr">
        <is>
          <t>How to fill it (step by step)</t>
        </is>
      </c>
    </row>
    <row r="17" ht="18" customHeight="1">
      <c r="B17" s="4" t="inlineStr">
        <is>
          <t>Step 1</t>
        </is>
      </c>
      <c r="C17" s="5" t="inlineStr">
        <is>
          <t>Open Team and type each person's bill rate and cost rate per hour.</t>
        </is>
      </c>
    </row>
    <row r="18" ht="18" customHeight="1">
      <c r="B18" s="4" t="inlineStr">
        <is>
          <t>Step 2</t>
        </is>
      </c>
      <c r="C18" s="5" t="inlineStr">
        <is>
          <t>Every day each person adds rows on Timesheet: Date and Hours.</t>
        </is>
      </c>
    </row>
    <row r="19" ht="18" customHeight="1">
      <c r="B19" s="4" t="inlineStr">
        <is>
          <t>Step 3</t>
        </is>
      </c>
      <c r="C19" s="5" t="inlineStr">
        <is>
          <t>Pick Employee, Project, Activity and Billable from the drop-downs.</t>
        </is>
      </c>
    </row>
    <row r="20" ht="18" customHeight="1">
      <c r="B20" s="4" t="inlineStr">
        <is>
          <t>Step 4</t>
        </is>
      </c>
      <c r="C20" s="5" t="inlineStr">
        <is>
          <t>Rates and amounts fill by themselves.</t>
        </is>
      </c>
    </row>
    <row r="21" ht="18" customHeight="1">
      <c r="B21" s="4" t="inlineStr">
        <is>
          <t>Step 5</t>
        </is>
      </c>
      <c r="C21" s="5" t="inlineStr">
        <is>
          <t>On Lists, set WorkingDays for the period you are billing.</t>
        </is>
      </c>
    </row>
    <row r="22" ht="18" customHeight="1">
      <c r="B22" s="4" t="inlineStr">
        <is>
          <t>Step 6</t>
        </is>
      </c>
      <c r="C22" s="5" t="inlineStr">
        <is>
          <t>At month end open Project Invoice, pick the project and print.</t>
        </is>
      </c>
    </row>
    <row r="24">
      <c r="B24" s="3" t="inlineStr">
        <is>
          <t>Start fresh with your own data</t>
        </is>
      </c>
    </row>
    <row r="25" ht="30" customHeight="1">
      <c r="B25" s="4" t="inlineStr">
        <is>
          <t>Step 1</t>
        </is>
      </c>
      <c r="C25" s="5" t="inlineStr">
        <is>
          <t>Go to the first input sheet. Click the second sample row, then press Ctrl + Shift + Down Arrow to select down to the last sample row.</t>
        </is>
      </c>
    </row>
    <row r="26" ht="30" customHeight="1">
      <c r="B26" s="4" t="inlineStr">
        <is>
          <t>Step 2</t>
        </is>
      </c>
      <c r="C26" s="5" t="inlineStr">
        <is>
          <t>Right-click the selection and choose Delete &gt; Table Rows. One sample row stays, so the table and its green formula columns stay alive.</t>
        </is>
      </c>
    </row>
    <row r="27" ht="18" customHeight="1">
      <c r="B27" s="4" t="inlineStr">
        <is>
          <t>Step 3</t>
        </is>
      </c>
      <c r="C27" s="5" t="inlineStr">
        <is>
          <t>Type your first real row over the one sample row that is left (yellow cells only).</t>
        </is>
      </c>
    </row>
    <row r="28" ht="30" customHeight="1">
      <c r="B28" s="4" t="inlineStr">
        <is>
          <t>Step 4</t>
        </is>
      </c>
      <c r="C28" s="5" t="inlineStr">
        <is>
          <t>Type your next rows directly under the table. The table grows by itself and the green formula columns fill down automatically.</t>
        </is>
      </c>
    </row>
    <row r="29" ht="30" customHeight="1">
      <c r="B29" s="4" t="inlineStr">
        <is>
          <t>Step 5</t>
        </is>
      </c>
      <c r="C29" s="5" t="inlineStr">
        <is>
          <t>Repeat for every input sheet, then change the lists on the Lists sheet (cities, products, names) to your own values. Drop-downs follow the Lists sheet.</t>
        </is>
      </c>
    </row>
    <row r="30" ht="18" customHeight="1">
      <c r="B30" s="4" t="inlineStr">
        <is>
          <t>Step 6</t>
        </is>
      </c>
      <c r="C30" s="5" t="inlineStr">
        <is>
          <t>Open Dashboard. Cards and charts read the tables, so they now show your data.</t>
        </is>
      </c>
    </row>
    <row r="32">
      <c r="B32" s="3" t="inlineStr">
        <is>
          <t>Colour key and protection</t>
        </is>
      </c>
    </row>
    <row r="33" ht="18" customHeight="1">
      <c r="B33" s="6" t="inlineStr">
        <is>
          <t>Yellow cells</t>
        </is>
      </c>
      <c r="C33" s="5" t="inlineStr">
        <is>
          <t>Inputs. Type here or pick from the drop-down.</t>
        </is>
      </c>
    </row>
    <row r="34" ht="18" customHeight="1">
      <c r="B34" s="7" t="inlineStr">
        <is>
          <t>Green cells</t>
        </is>
      </c>
      <c r="C34" s="5" t="inlineStr">
        <is>
          <t>Formulas. Do not type over them.</t>
        </is>
      </c>
    </row>
    <row r="35" ht="45" customHeight="1">
      <c r="B35" s="4" t="inlineStr">
        <is>
          <t>Protection</t>
        </is>
      </c>
      <c r="C35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6" ht="18" customHeight="1">
      <c r="B36" s="4" t="inlineStr">
        <is>
          <t>Note</t>
        </is>
      </c>
      <c r="C36" s="5" t="inlineStr">
        <is>
          <t>The GST rate is a setting for teaching. Check the rate and invoice rules that apply to your business.</t>
        </is>
      </c>
    </row>
    <row r="37" ht="18" customHeight="1">
      <c r="B37" s="4" t="inlineStr">
        <is>
          <t>Guide</t>
        </is>
      </c>
      <c r="C37" s="5" t="inlineStr">
        <is>
          <t>Full guide with formulas: https://ravindrabagale.com/guides/excel-template-it-services.html</t>
        </is>
      </c>
    </row>
  </sheetData>
  <mergeCells count="7">
    <mergeCell ref="B24:C24"/>
    <mergeCell ref="B2:C2"/>
    <mergeCell ref="B16:C16"/>
    <mergeCell ref="B32:C3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Shraddha Tech Services: timesheets, utilisation and billing (1-12 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Hours logged</t>
        </is>
      </c>
      <c r="C4" s="11" t="n"/>
      <c r="D4" s="11" t="n"/>
      <c r="E4" s="10" t="inlineStr">
        <is>
          <t>Billable %</t>
        </is>
      </c>
      <c r="F4" s="11" t="n"/>
      <c r="G4" s="11" t="n"/>
      <c r="H4" s="10" t="inlineStr">
        <is>
          <t>Billed amount</t>
        </is>
      </c>
      <c r="I4" s="11" t="n"/>
      <c r="J4" s="11" t="n"/>
      <c r="K4" s="10" t="inlineStr">
        <is>
          <t>Cost</t>
        </is>
      </c>
      <c r="L4" s="11" t="n"/>
      <c r="M4" s="11" t="n"/>
      <c r="N4" s="10" t="inlineStr">
        <is>
          <t>Margin %</t>
        </is>
      </c>
      <c r="O4" s="11" t="n"/>
      <c r="P4" s="11" t="n"/>
      <c r="Q4" s="10" t="inlineStr">
        <is>
          <t>Team utilisation</t>
        </is>
      </c>
      <c r="R4" s="11" t="n"/>
      <c r="S4" s="11" t="n"/>
    </row>
    <row r="5" ht="24" customHeight="1">
      <c r="B5" s="12">
        <f>SUM(Timesheet[Hours])</f>
        <v/>
      </c>
      <c r="C5" s="13" t="n"/>
      <c r="D5" s="13" t="n"/>
      <c r="E5" s="14">
        <f>IFERROR(SUMIFS(Timesheet[Hours],Timesheet[Billable],"Yes")/SUM(Timesheet[Hours]),0)</f>
        <v/>
      </c>
      <c r="F5" s="13" t="n"/>
      <c r="G5" s="13" t="n"/>
      <c r="H5" s="15">
        <f>SUM(Timesheet[Billed Amount])</f>
        <v/>
      </c>
      <c r="I5" s="13" t="n"/>
      <c r="J5" s="13" t="n"/>
      <c r="K5" s="15">
        <f>SUM(Timesheet[Cost])</f>
        <v/>
      </c>
      <c r="L5" s="13" t="n"/>
      <c r="M5" s="13" t="n"/>
      <c r="N5" s="14">
        <f>IFERROR((SUM(Timesheet[Billed Amount])-SUM(Timesheet[Cost]))/SUM(Timesheet[Billed Amount]),0)</f>
        <v/>
      </c>
      <c r="O5" s="13" t="n"/>
      <c r="P5" s="13" t="n"/>
      <c r="Q5" s="14">
        <f>IFERROR(SUMIFS(Timesheet[Hours],Timesheet[Billable],"Yes")/(COUNTA(Team[Employee])*(WorkingDays*HoursPerDay)),0)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1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0" customWidth="1" min="5" max="5"/>
  </cols>
  <sheetData>
    <row r="1" ht="30" customHeight="1">
      <c r="A1" s="16" t="inlineStr">
        <is>
          <t>Team rates (per hour)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Employee</t>
        </is>
      </c>
      <c r="B4" s="18" t="inlineStr">
        <is>
          <t>Role</t>
        </is>
      </c>
      <c r="C4" s="18" t="inlineStr">
        <is>
          <t>City</t>
        </is>
      </c>
      <c r="D4" s="18" t="inlineStr">
        <is>
          <t>Bill Rate</t>
        </is>
      </c>
      <c r="E4" s="18" t="inlineStr">
        <is>
          <t>Cost Rate</t>
        </is>
      </c>
    </row>
    <row r="5">
      <c r="A5" s="19" t="inlineStr">
        <is>
          <t>Shahrukh</t>
        </is>
      </c>
      <c r="B5" s="19" t="inlineStr">
        <is>
          <t>Tech Lead</t>
        </is>
      </c>
      <c r="C5" s="19" t="inlineStr">
        <is>
          <t>Pune</t>
        </is>
      </c>
      <c r="D5" s="20" t="n">
        <v>2200</v>
      </c>
      <c r="E5" s="20" t="n">
        <v>1100</v>
      </c>
    </row>
    <row r="6">
      <c r="A6" s="19" t="inlineStr">
        <is>
          <t>Amir</t>
        </is>
      </c>
      <c r="B6" s="19" t="inlineStr">
        <is>
          <t>Developer</t>
        </is>
      </c>
      <c r="C6" s="19" t="inlineStr">
        <is>
          <t>Pune</t>
        </is>
      </c>
      <c r="D6" s="20" t="n">
        <v>1500</v>
      </c>
      <c r="E6" s="20" t="n">
        <v>700</v>
      </c>
    </row>
    <row r="7">
      <c r="A7" s="19" t="inlineStr">
        <is>
          <t>Salman</t>
        </is>
      </c>
      <c r="B7" s="19" t="inlineStr">
        <is>
          <t>Developer</t>
        </is>
      </c>
      <c r="C7" s="19" t="inlineStr">
        <is>
          <t>Nagpur</t>
        </is>
      </c>
      <c r="D7" s="20" t="n">
        <v>1400</v>
      </c>
      <c r="E7" s="20" t="n">
        <v>650</v>
      </c>
    </row>
    <row r="8">
      <c r="A8" s="19" t="inlineStr">
        <is>
          <t>Zoya</t>
        </is>
      </c>
      <c r="B8" s="19" t="inlineStr">
        <is>
          <t>QA Engineer</t>
        </is>
      </c>
      <c r="C8" s="19" t="inlineStr">
        <is>
          <t>Nashik</t>
        </is>
      </c>
      <c r="D8" s="20" t="n">
        <v>1200</v>
      </c>
      <c r="E8" s="20" t="n">
        <v>550</v>
      </c>
    </row>
    <row r="9">
      <c r="A9" s="19" t="inlineStr">
        <is>
          <t>Ravina</t>
        </is>
      </c>
      <c r="B9" s="19" t="inlineStr">
        <is>
          <t>Business Analyst</t>
        </is>
      </c>
      <c r="C9" s="19" t="inlineStr">
        <is>
          <t>Pune</t>
        </is>
      </c>
      <c r="D9" s="20" t="n">
        <v>1600</v>
      </c>
      <c r="E9" s="20" t="n">
        <v>750</v>
      </c>
    </row>
    <row r="10">
      <c r="A10" s="19" t="inlineStr">
        <is>
          <t>Raja</t>
        </is>
      </c>
      <c r="B10" s="19" t="inlineStr">
        <is>
          <t>Support Engineer</t>
        </is>
      </c>
      <c r="C10" s="19" t="inlineStr">
        <is>
          <t>Kolhapur</t>
        </is>
      </c>
      <c r="D10" s="20" t="n">
        <v>900</v>
      </c>
      <c r="E10" s="20" t="n">
        <v>420</v>
      </c>
    </row>
    <row r="11">
      <c r="A11" s="19" t="inlineStr">
        <is>
          <t>Rani</t>
        </is>
      </c>
      <c r="B11" s="19" t="inlineStr">
        <is>
          <t>Data Analyst</t>
        </is>
      </c>
      <c r="C11" s="19" t="inlineStr">
        <is>
          <t>Sambhaji Nagar</t>
        </is>
      </c>
      <c r="D11" s="20" t="n">
        <v>1300</v>
      </c>
      <c r="E11" s="20" t="n">
        <v>600</v>
      </c>
    </row>
    <row r="12">
      <c r="A12" s="19" t="inlineStr">
        <is>
          <t>Shraddha Bagale</t>
        </is>
      </c>
      <c r="B12" s="19" t="inlineStr">
        <is>
          <t>Project Manager</t>
        </is>
      </c>
      <c r="C12" s="19" t="inlineStr">
        <is>
          <t>Solapur</t>
        </is>
      </c>
      <c r="D12" s="20" t="n">
        <v>2500</v>
      </c>
      <c r="E12" s="20" t="n">
        <v>1250</v>
      </c>
    </row>
    <row r="13">
      <c r="A13" s="21" t="n"/>
      <c r="B13" s="21" t="n"/>
      <c r="C13" s="21" t="n"/>
      <c r="D13" s="22" t="n"/>
      <c r="E13" s="22" t="n"/>
    </row>
    <row r="14">
      <c r="A14" s="21" t="n"/>
      <c r="B14" s="21" t="n"/>
      <c r="C14" s="21" t="n"/>
      <c r="D14" s="22" t="n"/>
      <c r="E14" s="22" t="n"/>
    </row>
    <row r="15">
      <c r="A15" s="21" t="n"/>
      <c r="B15" s="21" t="n"/>
      <c r="C15" s="21" t="n"/>
      <c r="D15" s="22" t="n"/>
      <c r="E15" s="22" t="n"/>
    </row>
    <row r="16">
      <c r="A16" s="21" t="n"/>
      <c r="B16" s="21" t="n"/>
      <c r="C16" s="21" t="n"/>
      <c r="D16" s="22" t="n"/>
      <c r="E16" s="22" t="n"/>
    </row>
    <row r="17">
      <c r="A17" s="21" t="n"/>
      <c r="B17" s="21" t="n"/>
      <c r="C17" s="21" t="n"/>
      <c r="D17" s="22" t="n"/>
      <c r="E17" s="22" t="n"/>
    </row>
    <row r="18">
      <c r="A18" s="21" t="n"/>
      <c r="B18" s="21" t="n"/>
      <c r="C18" s="21" t="n"/>
      <c r="D18" s="22" t="n"/>
      <c r="E18" s="22" t="n"/>
    </row>
    <row r="19">
      <c r="A19" s="21" t="n"/>
      <c r="B19" s="21" t="n"/>
      <c r="C19" s="21" t="n"/>
      <c r="D19" s="22" t="n"/>
      <c r="E19" s="22" t="n"/>
    </row>
    <row r="20">
      <c r="A20" s="21" t="n"/>
      <c r="B20" s="21" t="n"/>
      <c r="C20" s="21" t="n"/>
      <c r="D20" s="22" t="n"/>
      <c r="E20" s="22" t="n"/>
    </row>
    <row r="21">
      <c r="A21" s="21" t="n"/>
      <c r="B21" s="21" t="n"/>
      <c r="C21" s="21" t="n"/>
      <c r="D21" s="22" t="n"/>
      <c r="E21" s="22" t="n"/>
    </row>
    <row r="22">
      <c r="A22" s="21" t="n"/>
      <c r="B22" s="21" t="n"/>
      <c r="C22" s="21" t="n"/>
      <c r="D22" s="22" t="n"/>
      <c r="E22" s="22" t="n"/>
    </row>
    <row r="23">
      <c r="A23" s="21" t="n"/>
      <c r="B23" s="21" t="n"/>
      <c r="C23" s="21" t="n"/>
      <c r="D23" s="22" t="n"/>
      <c r="E23" s="22" t="n"/>
    </row>
    <row r="24">
      <c r="A24" s="21" t="n"/>
      <c r="B24" s="21" t="n"/>
      <c r="C24" s="21" t="n"/>
      <c r="D24" s="22" t="n"/>
      <c r="E24" s="22" t="n"/>
    </row>
    <row r="25">
      <c r="A25" s="21" t="n"/>
      <c r="B25" s="21" t="n"/>
      <c r="C25" s="21" t="n"/>
      <c r="D25" s="22" t="n"/>
      <c r="E25" s="22" t="n"/>
    </row>
    <row r="26">
      <c r="A26" s="21" t="n"/>
      <c r="B26" s="21" t="n"/>
      <c r="C26" s="21" t="n"/>
      <c r="D26" s="22" t="n"/>
      <c r="E26" s="22" t="n"/>
    </row>
    <row r="27">
      <c r="A27" s="21" t="n"/>
      <c r="B27" s="21" t="n"/>
      <c r="C27" s="21" t="n"/>
      <c r="D27" s="22" t="n"/>
      <c r="E27" s="22" t="n"/>
    </row>
    <row r="28">
      <c r="A28" s="21" t="n"/>
      <c r="B28" s="21" t="n"/>
      <c r="C28" s="21" t="n"/>
      <c r="D28" s="22" t="n"/>
      <c r="E28" s="22" t="n"/>
    </row>
    <row r="29">
      <c r="A29" s="21" t="n"/>
      <c r="B29" s="21" t="n"/>
      <c r="C29" s="21" t="n"/>
      <c r="D29" s="22" t="n"/>
      <c r="E29" s="22" t="n"/>
    </row>
    <row r="30">
      <c r="A30" s="21" t="n"/>
      <c r="B30" s="21" t="n"/>
      <c r="C30" s="21" t="n"/>
      <c r="D30" s="22" t="n"/>
      <c r="E30" s="22" t="n"/>
    </row>
    <row r="31">
      <c r="A31" s="21" t="n"/>
      <c r="B31" s="21" t="n"/>
      <c r="C31" s="21" t="n"/>
      <c r="D31" s="22" t="n"/>
      <c r="E31" s="22" t="n"/>
    </row>
    <row r="32">
      <c r="A32" s="21" t="n"/>
      <c r="B32" s="21" t="n"/>
      <c r="C32" s="21" t="n"/>
      <c r="D32" s="22" t="n"/>
      <c r="E32" s="22" t="n"/>
    </row>
    <row r="33">
      <c r="A33" s="21" t="n"/>
      <c r="B33" s="21" t="n"/>
      <c r="C33" s="21" t="n"/>
      <c r="D33" s="22" t="n"/>
      <c r="E33" s="22" t="n"/>
    </row>
    <row r="34">
      <c r="A34" s="21" t="n"/>
      <c r="B34" s="21" t="n"/>
      <c r="C34" s="21" t="n"/>
      <c r="D34" s="22" t="n"/>
      <c r="E34" s="22" t="n"/>
    </row>
    <row r="35">
      <c r="A35" s="21" t="n"/>
      <c r="B35" s="21" t="n"/>
      <c r="C35" s="21" t="n"/>
      <c r="D35" s="22" t="n"/>
      <c r="E35" s="22" t="n"/>
    </row>
    <row r="36">
      <c r="A36" s="21" t="n"/>
      <c r="B36" s="21" t="n"/>
      <c r="C36" s="21" t="n"/>
      <c r="D36" s="22" t="n"/>
      <c r="E36" s="22" t="n"/>
    </row>
    <row r="37">
      <c r="A37" s="21" t="n"/>
      <c r="B37" s="21" t="n"/>
      <c r="C37" s="21" t="n"/>
      <c r="D37" s="22" t="n"/>
      <c r="E37" s="22" t="n"/>
    </row>
    <row r="38">
      <c r="A38" s="21" t="n"/>
      <c r="B38" s="21" t="n"/>
      <c r="C38" s="21" t="n"/>
      <c r="D38" s="22" t="n"/>
      <c r="E38" s="22" t="n"/>
    </row>
    <row r="39">
      <c r="A39" s="21" t="n"/>
      <c r="B39" s="21" t="n"/>
      <c r="C39" s="21" t="n"/>
      <c r="D39" s="22" t="n"/>
      <c r="E39" s="22" t="n"/>
    </row>
    <row r="40">
      <c r="A40" s="21" t="n"/>
      <c r="B40" s="21" t="n"/>
      <c r="C40" s="21" t="n"/>
      <c r="D40" s="22" t="n"/>
      <c r="E40" s="22" t="n"/>
    </row>
    <row r="41">
      <c r="A41" s="21" t="n"/>
      <c r="B41" s="21" t="n"/>
      <c r="C41" s="21" t="n"/>
      <c r="D41" s="22" t="n"/>
      <c r="E41" s="22" t="n"/>
    </row>
    <row r="42">
      <c r="A42" s="21" t="n"/>
      <c r="B42" s="21" t="n"/>
      <c r="C42" s="21" t="n"/>
      <c r="D42" s="22" t="n"/>
      <c r="E42" s="22" t="n"/>
    </row>
    <row r="43">
      <c r="A43" s="21" t="n"/>
      <c r="B43" s="21" t="n"/>
      <c r="C43" s="21" t="n"/>
      <c r="D43" s="22" t="n"/>
      <c r="E43" s="22" t="n"/>
    </row>
    <row r="44">
      <c r="A44" s="21" t="n"/>
      <c r="B44" s="21" t="n"/>
      <c r="C44" s="21" t="n"/>
      <c r="D44" s="22" t="n"/>
      <c r="E44" s="22" t="n"/>
    </row>
    <row r="45">
      <c r="A45" s="21" t="n"/>
      <c r="B45" s="21" t="n"/>
      <c r="C45" s="21" t="n"/>
      <c r="D45" s="22" t="n"/>
      <c r="E45" s="22" t="n"/>
    </row>
    <row r="46">
      <c r="A46" s="21" t="n"/>
      <c r="B46" s="21" t="n"/>
      <c r="C46" s="21" t="n"/>
      <c r="D46" s="22" t="n"/>
      <c r="E46" s="22" t="n"/>
    </row>
    <row r="47">
      <c r="A47" s="21" t="n"/>
      <c r="B47" s="21" t="n"/>
      <c r="C47" s="21" t="n"/>
      <c r="D47" s="22" t="n"/>
      <c r="E47" s="22" t="n"/>
    </row>
    <row r="48">
      <c r="A48" s="21" t="n"/>
      <c r="B48" s="21" t="n"/>
      <c r="C48" s="21" t="n"/>
      <c r="D48" s="22" t="n"/>
      <c r="E48" s="22" t="n"/>
    </row>
    <row r="49">
      <c r="A49" s="21" t="n"/>
      <c r="B49" s="21" t="n"/>
      <c r="C49" s="21" t="n"/>
      <c r="D49" s="22" t="n"/>
      <c r="E49" s="22" t="n"/>
    </row>
    <row r="50">
      <c r="A50" s="21" t="n"/>
      <c r="B50" s="21" t="n"/>
      <c r="C50" s="21" t="n"/>
      <c r="D50" s="22" t="n"/>
      <c r="E50" s="22" t="n"/>
    </row>
    <row r="51">
      <c r="A51" s="21" t="n"/>
      <c r="B51" s="21" t="n"/>
      <c r="C51" s="21" t="n"/>
      <c r="D51" s="22" t="n"/>
      <c r="E51" s="22" t="n"/>
    </row>
    <row r="52">
      <c r="A52" s="21" t="n"/>
      <c r="B52" s="21" t="n"/>
      <c r="C52" s="21" t="n"/>
      <c r="D52" s="22" t="n"/>
      <c r="E52" s="22" t="n"/>
    </row>
    <row r="53">
      <c r="A53" s="21" t="n"/>
      <c r="B53" s="21" t="n"/>
      <c r="C53" s="21" t="n"/>
      <c r="D53" s="22" t="n"/>
      <c r="E53" s="22" t="n"/>
    </row>
    <row r="54">
      <c r="A54" s="21" t="n"/>
      <c r="B54" s="21" t="n"/>
      <c r="C54" s="21" t="n"/>
      <c r="D54" s="22" t="n"/>
      <c r="E54" s="22" t="n"/>
    </row>
    <row r="55">
      <c r="A55" s="21" t="n"/>
      <c r="B55" s="21" t="n"/>
      <c r="C55" s="21" t="n"/>
      <c r="D55" s="22" t="n"/>
      <c r="E55" s="22" t="n"/>
    </row>
    <row r="56">
      <c r="A56" s="21" t="n"/>
      <c r="B56" s="21" t="n"/>
      <c r="C56" s="21" t="n"/>
      <c r="D56" s="22" t="n"/>
      <c r="E56" s="22" t="n"/>
    </row>
    <row r="57">
      <c r="A57" s="21" t="n"/>
      <c r="B57" s="21" t="n"/>
      <c r="C57" s="21" t="n"/>
      <c r="D57" s="22" t="n"/>
      <c r="E57" s="22" t="n"/>
    </row>
    <row r="58">
      <c r="A58" s="21" t="n"/>
      <c r="B58" s="21" t="n"/>
      <c r="C58" s="21" t="n"/>
      <c r="D58" s="22" t="n"/>
      <c r="E58" s="22" t="n"/>
    </row>
    <row r="59">
      <c r="A59" s="21" t="n"/>
      <c r="B59" s="21" t="n"/>
      <c r="C59" s="21" t="n"/>
      <c r="D59" s="22" t="n"/>
      <c r="E59" s="22" t="n"/>
    </row>
    <row r="60">
      <c r="A60" s="21" t="n"/>
      <c r="B60" s="21" t="n"/>
      <c r="C60" s="21" t="n"/>
      <c r="D60" s="22" t="n"/>
      <c r="E60" s="22" t="n"/>
    </row>
    <row r="61">
      <c r="A61" s="21" t="n"/>
      <c r="B61" s="21" t="n"/>
      <c r="C61" s="21" t="n"/>
      <c r="D61" s="22" t="n"/>
      <c r="E61" s="22" t="n"/>
    </row>
    <row r="62">
      <c r="A62" s="21" t="n"/>
      <c r="B62" s="21" t="n"/>
      <c r="C62" s="21" t="n"/>
      <c r="D62" s="22" t="n"/>
      <c r="E62" s="22" t="n"/>
    </row>
    <row r="63">
      <c r="A63" s="21" t="n"/>
      <c r="B63" s="21" t="n"/>
      <c r="C63" s="21" t="n"/>
      <c r="D63" s="22" t="n"/>
      <c r="E63" s="22" t="n"/>
    </row>
    <row r="64">
      <c r="A64" s="21" t="n"/>
      <c r="B64" s="21" t="n"/>
      <c r="C64" s="21" t="n"/>
      <c r="D64" s="22" t="n"/>
      <c r="E64" s="22" t="n"/>
    </row>
    <row r="65">
      <c r="A65" s="21" t="n"/>
      <c r="B65" s="21" t="n"/>
      <c r="C65" s="21" t="n"/>
      <c r="D65" s="22" t="n"/>
      <c r="E65" s="22" t="n"/>
    </row>
    <row r="66">
      <c r="A66" s="21" t="n"/>
      <c r="B66" s="21" t="n"/>
      <c r="C66" s="21" t="n"/>
      <c r="D66" s="22" t="n"/>
      <c r="E66" s="22" t="n"/>
    </row>
    <row r="67">
      <c r="A67" s="21" t="n"/>
      <c r="B67" s="21" t="n"/>
      <c r="C67" s="21" t="n"/>
      <c r="D67" s="22" t="n"/>
      <c r="E67" s="22" t="n"/>
    </row>
    <row r="68">
      <c r="A68" s="21" t="n"/>
      <c r="B68" s="21" t="n"/>
      <c r="C68" s="21" t="n"/>
      <c r="D68" s="22" t="n"/>
      <c r="E68" s="22" t="n"/>
    </row>
    <row r="69">
      <c r="A69" s="21" t="n"/>
      <c r="B69" s="21" t="n"/>
      <c r="C69" s="21" t="n"/>
      <c r="D69" s="22" t="n"/>
      <c r="E69" s="22" t="n"/>
    </row>
    <row r="70">
      <c r="A70" s="21" t="n"/>
      <c r="B70" s="21" t="n"/>
      <c r="C70" s="21" t="n"/>
      <c r="D70" s="22" t="n"/>
      <c r="E70" s="22" t="n"/>
    </row>
    <row r="71">
      <c r="A71" s="21" t="n"/>
      <c r="B71" s="21" t="n"/>
      <c r="C71" s="21" t="n"/>
      <c r="D71" s="22" t="n"/>
      <c r="E71" s="22" t="n"/>
    </row>
  </sheetData>
  <mergeCells count="2">
    <mergeCell ref="A2:E2"/>
    <mergeCell ref="A1:E1"/>
  </mergeCells>
  <dataValidations count="3">
    <dataValidation sqref="C5:C312" showDropDown="0" showInputMessage="0" showErrorMessage="1" allowBlank="1" errorTitle="Pick from the list" error="Please pick a value from the drop-down list." type="list">
      <formula1>=Lists!$A$5:$A$20</formula1>
    </dataValidation>
    <dataValidation sqref="D5:D312" showDropDown="0" showInputMessage="0" showErrorMessage="1" allowBlank="1" errorTitle="Number needed" error="Type a number that is 0 or more." type="decimal" operator="greaterThanOrEqual">
      <formula1>0</formula1>
    </dataValidation>
    <dataValidation sqref="E5:E312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4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2" customWidth="1" min="4" max="4"/>
    <col width="7" customWidth="1" min="5" max="5"/>
    <col width="8" customWidth="1" min="6" max="6"/>
    <col width="9" customWidth="1" min="7" max="7"/>
    <col width="9" customWidth="1" min="8" max="8"/>
    <col width="11" customWidth="1" min="9" max="9"/>
    <col width="10" customWidth="1" min="10" max="10"/>
  </cols>
  <sheetData>
    <row r="1" ht="30" customHeight="1">
      <c r="A1" s="16" t="inlineStr">
        <is>
          <t>Timesheet (one row per person per day per project)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Date</t>
        </is>
      </c>
      <c r="B4" s="18" t="inlineStr">
        <is>
          <t>Employee</t>
        </is>
      </c>
      <c r="C4" s="18" t="inlineStr">
        <is>
          <t>Project</t>
        </is>
      </c>
      <c r="D4" s="18" t="inlineStr">
        <is>
          <t>Activity</t>
        </is>
      </c>
      <c r="E4" s="18" t="inlineStr">
        <is>
          <t>Hours</t>
        </is>
      </c>
      <c r="F4" s="18" t="inlineStr">
        <is>
          <t>Billable</t>
        </is>
      </c>
      <c r="G4" s="18" t="inlineStr">
        <is>
          <t>Bill Rate</t>
        </is>
      </c>
      <c r="H4" s="18" t="inlineStr">
        <is>
          <t>Cost Rate</t>
        </is>
      </c>
      <c r="I4" s="18" t="inlineStr">
        <is>
          <t>Billed Amount</t>
        </is>
      </c>
      <c r="J4" s="18" t="inlineStr">
        <is>
          <t>Cost</t>
        </is>
      </c>
    </row>
    <row r="5">
      <c r="A5" s="23" t="n">
        <v>46274</v>
      </c>
      <c r="B5" s="19" t="inlineStr">
        <is>
          <t>Shahrukh</t>
        </is>
      </c>
      <c r="C5" s="19" t="inlineStr">
        <is>
          <t>Data Migration</t>
        </is>
      </c>
      <c r="D5" s="19" t="inlineStr">
        <is>
          <t>Meeting</t>
        </is>
      </c>
      <c r="E5" s="24" t="n">
        <v>8</v>
      </c>
      <c r="F5" s="19" t="inlineStr">
        <is>
          <t>No</t>
        </is>
      </c>
      <c r="G5" s="25">
        <f>_xlfn.XLOOKUP(Timesheet[[#This Row],[Employee]],Team[Employee],Team[Bill Rate],0)</f>
        <v/>
      </c>
      <c r="H5" s="25">
        <f>_xlfn.XLOOKUP(Timesheet[[#This Row],[Employee]],Team[Employee],Team[Cost Rate],0)</f>
        <v/>
      </c>
      <c r="I5" s="25">
        <f>IF(Timesheet[[#This Row],[Billable]]="Yes",Timesheet[[#This Row],[Hours]]*Timesheet[[#This Row],[Bill Rate]],0)</f>
        <v/>
      </c>
      <c r="J5" s="25">
        <f>Timesheet[[#This Row],[Hours]]*Timesheet[[#This Row],[Cost Rate]]</f>
        <v/>
      </c>
    </row>
    <row r="6">
      <c r="A6" s="23" t="n">
        <v>46272</v>
      </c>
      <c r="B6" s="19" t="inlineStr">
        <is>
          <t>Amir</t>
        </is>
      </c>
      <c r="C6" s="19" t="inlineStr">
        <is>
          <t>ERP Support</t>
        </is>
      </c>
      <c r="D6" s="19" t="inlineStr">
        <is>
          <t>Support</t>
        </is>
      </c>
      <c r="E6" s="24" t="n">
        <v>4</v>
      </c>
      <c r="F6" s="19" t="inlineStr">
        <is>
          <t>Yes</t>
        </is>
      </c>
      <c r="G6" s="25">
        <f>_xlfn.XLOOKUP(Timesheet[[#This Row],[Employee]],Team[Employee],Team[Bill Rate],0)</f>
        <v/>
      </c>
      <c r="H6" s="25">
        <f>_xlfn.XLOOKUP(Timesheet[[#This Row],[Employee]],Team[Employee],Team[Cost Rate],0)</f>
        <v/>
      </c>
      <c r="I6" s="25">
        <f>IF(Timesheet[[#This Row],[Billable]]="Yes",Timesheet[[#This Row],[Hours]]*Timesheet[[#This Row],[Bill Rate]],0)</f>
        <v/>
      </c>
      <c r="J6" s="25">
        <f>Timesheet[[#This Row],[Hours]]*Timesheet[[#This Row],[Cost Rate]]</f>
        <v/>
      </c>
    </row>
    <row r="7">
      <c r="A7" s="23" t="n">
        <v>46275</v>
      </c>
      <c r="B7" s="19" t="inlineStr">
        <is>
          <t>Salman</t>
        </is>
      </c>
      <c r="C7" s="19" t="inlineStr">
        <is>
          <t>Bank Portal Revamp</t>
        </is>
      </c>
      <c r="D7" s="19" t="inlineStr">
        <is>
          <t>Development</t>
        </is>
      </c>
      <c r="E7" s="24" t="n">
        <v>8</v>
      </c>
      <c r="F7" s="19" t="inlineStr">
        <is>
          <t>Yes</t>
        </is>
      </c>
      <c r="G7" s="25">
        <f>_xlfn.XLOOKUP(Timesheet[[#This Row],[Employee]],Team[Employee],Team[Bill Rate],0)</f>
        <v/>
      </c>
      <c r="H7" s="25">
        <f>_xlfn.XLOOKUP(Timesheet[[#This Row],[Employee]],Team[Employee],Team[Cost Rate],0)</f>
        <v/>
      </c>
      <c r="I7" s="25">
        <f>IF(Timesheet[[#This Row],[Billable]]="Yes",Timesheet[[#This Row],[Hours]]*Timesheet[[#This Row],[Bill Rate]],0)</f>
        <v/>
      </c>
      <c r="J7" s="25">
        <f>Timesheet[[#This Row],[Hours]]*Timesheet[[#This Row],[Cost Rate]]</f>
        <v/>
      </c>
    </row>
    <row r="8">
      <c r="A8" s="23" t="n">
        <v>46273</v>
      </c>
      <c r="B8" s="19" t="inlineStr">
        <is>
          <t>Zoya</t>
        </is>
      </c>
      <c r="C8" s="19" t="inlineStr">
        <is>
          <t>Retail Analytics</t>
        </is>
      </c>
      <c r="D8" s="19" t="inlineStr">
        <is>
          <t>Development</t>
        </is>
      </c>
      <c r="E8" s="24" t="n">
        <v>4</v>
      </c>
      <c r="F8" s="19" t="inlineStr">
        <is>
          <t>Yes</t>
        </is>
      </c>
      <c r="G8" s="25">
        <f>_xlfn.XLOOKUP(Timesheet[[#This Row],[Employee]],Team[Employee],Team[Bill Rate],0)</f>
        <v/>
      </c>
      <c r="H8" s="25">
        <f>_xlfn.XLOOKUP(Timesheet[[#This Row],[Employee]],Team[Employee],Team[Cost Rate],0)</f>
        <v/>
      </c>
      <c r="I8" s="25">
        <f>IF(Timesheet[[#This Row],[Billable]]="Yes",Timesheet[[#This Row],[Hours]]*Timesheet[[#This Row],[Bill Rate]],0)</f>
        <v/>
      </c>
      <c r="J8" s="25">
        <f>Timesheet[[#This Row],[Hours]]*Timesheet[[#This Row],[Cost Rate]]</f>
        <v/>
      </c>
    </row>
    <row r="9">
      <c r="A9" s="23" t="n">
        <v>46275</v>
      </c>
      <c r="B9" s="19" t="inlineStr">
        <is>
          <t>Ravina</t>
        </is>
      </c>
      <c r="C9" s="19" t="inlineStr">
        <is>
          <t>Clinic App</t>
        </is>
      </c>
      <c r="D9" s="19" t="inlineStr">
        <is>
          <t>Development</t>
        </is>
      </c>
      <c r="E9" s="24" t="n">
        <v>8</v>
      </c>
      <c r="F9" s="19" t="inlineStr">
        <is>
          <t>Yes</t>
        </is>
      </c>
      <c r="G9" s="25">
        <f>_xlfn.XLOOKUP(Timesheet[[#This Row],[Employee]],Team[Employee],Team[Bill Rate],0)</f>
        <v/>
      </c>
      <c r="H9" s="25">
        <f>_xlfn.XLOOKUP(Timesheet[[#This Row],[Employee]],Team[Employee],Team[Cost Rate],0)</f>
        <v/>
      </c>
      <c r="I9" s="25">
        <f>IF(Timesheet[[#This Row],[Billable]]="Yes",Timesheet[[#This Row],[Hours]]*Timesheet[[#This Row],[Bill Rate]],0)</f>
        <v/>
      </c>
      <c r="J9" s="25">
        <f>Timesheet[[#This Row],[Hours]]*Timesheet[[#This Row],[Cost Rate]]</f>
        <v/>
      </c>
    </row>
    <row r="10">
      <c r="A10" s="23" t="n">
        <v>46266</v>
      </c>
      <c r="B10" s="19" t="inlineStr">
        <is>
          <t>Raja</t>
        </is>
      </c>
      <c r="C10" s="19" t="inlineStr">
        <is>
          <t>Data Migration</t>
        </is>
      </c>
      <c r="D10" s="19" t="inlineStr">
        <is>
          <t>Meeting</t>
        </is>
      </c>
      <c r="E10" s="24" t="n">
        <v>8</v>
      </c>
      <c r="F10" s="19" t="inlineStr">
        <is>
          <t>Yes</t>
        </is>
      </c>
      <c r="G10" s="25">
        <f>_xlfn.XLOOKUP(Timesheet[[#This Row],[Employee]],Team[Employee],Team[Bill Rate],0)</f>
        <v/>
      </c>
      <c r="H10" s="25">
        <f>_xlfn.XLOOKUP(Timesheet[[#This Row],[Employee]],Team[Employee],Team[Cost Rate],0)</f>
        <v/>
      </c>
      <c r="I10" s="25">
        <f>IF(Timesheet[[#This Row],[Billable]]="Yes",Timesheet[[#This Row],[Hours]]*Timesheet[[#This Row],[Bill Rate]],0)</f>
        <v/>
      </c>
      <c r="J10" s="25">
        <f>Timesheet[[#This Row],[Hours]]*Timesheet[[#This Row],[Cost Rate]]</f>
        <v/>
      </c>
    </row>
    <row r="11">
      <c r="A11" s="23" t="n">
        <v>46268</v>
      </c>
      <c r="B11" s="19" t="inlineStr">
        <is>
          <t>Rani</t>
        </is>
      </c>
      <c r="C11" s="19" t="inlineStr">
        <is>
          <t>Clinic App</t>
        </is>
      </c>
      <c r="D11" s="19" t="inlineStr">
        <is>
          <t>Development</t>
        </is>
      </c>
      <c r="E11" s="24" t="n">
        <v>4</v>
      </c>
      <c r="F11" s="19" t="inlineStr">
        <is>
          <t>Yes</t>
        </is>
      </c>
      <c r="G11" s="25">
        <f>_xlfn.XLOOKUP(Timesheet[[#This Row],[Employee]],Team[Employee],Team[Bill Rate],0)</f>
        <v/>
      </c>
      <c r="H11" s="25">
        <f>_xlfn.XLOOKUP(Timesheet[[#This Row],[Employee]],Team[Employee],Team[Cost Rate],0)</f>
        <v/>
      </c>
      <c r="I11" s="25">
        <f>IF(Timesheet[[#This Row],[Billable]]="Yes",Timesheet[[#This Row],[Hours]]*Timesheet[[#This Row],[Bill Rate]],0)</f>
        <v/>
      </c>
      <c r="J11" s="25">
        <f>Timesheet[[#This Row],[Hours]]*Timesheet[[#This Row],[Cost Rate]]</f>
        <v/>
      </c>
    </row>
    <row r="12">
      <c r="A12" s="23" t="n">
        <v>46269</v>
      </c>
      <c r="B12" s="19" t="inlineStr">
        <is>
          <t>Shraddha Bagale</t>
        </is>
      </c>
      <c r="C12" s="19" t="inlineStr">
        <is>
          <t>Data Migration</t>
        </is>
      </c>
      <c r="D12" s="19" t="inlineStr">
        <is>
          <t>Meeting</t>
        </is>
      </c>
      <c r="E12" s="24" t="n">
        <v>6</v>
      </c>
      <c r="F12" s="19" t="inlineStr">
        <is>
          <t>No</t>
        </is>
      </c>
      <c r="G12" s="25">
        <f>_xlfn.XLOOKUP(Timesheet[[#This Row],[Employee]],Team[Employee],Team[Bill Rate],0)</f>
        <v/>
      </c>
      <c r="H12" s="25">
        <f>_xlfn.XLOOKUP(Timesheet[[#This Row],[Employee]],Team[Employee],Team[Cost Rate],0)</f>
        <v/>
      </c>
      <c r="I12" s="25">
        <f>IF(Timesheet[[#This Row],[Billable]]="Yes",Timesheet[[#This Row],[Hours]]*Timesheet[[#This Row],[Bill Rate]],0)</f>
        <v/>
      </c>
      <c r="J12" s="25">
        <f>Timesheet[[#This Row],[Hours]]*Timesheet[[#This Row],[Cost Rate]]</f>
        <v/>
      </c>
    </row>
    <row r="13">
      <c r="A13" s="23" t="n">
        <v>46274</v>
      </c>
      <c r="B13" s="19" t="inlineStr">
        <is>
          <t>Shahrukh</t>
        </is>
      </c>
      <c r="C13" s="19" t="inlineStr">
        <is>
          <t>ERP Support</t>
        </is>
      </c>
      <c r="D13" s="19" t="inlineStr">
        <is>
          <t>Training</t>
        </is>
      </c>
      <c r="E13" s="24" t="n">
        <v>8</v>
      </c>
      <c r="F13" s="19" t="inlineStr">
        <is>
          <t>No</t>
        </is>
      </c>
      <c r="G13" s="25">
        <f>_xlfn.XLOOKUP(Timesheet[[#This Row],[Employee]],Team[Employee],Team[Bill Rate],0)</f>
        <v/>
      </c>
      <c r="H13" s="25">
        <f>_xlfn.XLOOKUP(Timesheet[[#This Row],[Employee]],Team[Employee],Team[Cost Rate],0)</f>
        <v/>
      </c>
      <c r="I13" s="25">
        <f>IF(Timesheet[[#This Row],[Billable]]="Yes",Timesheet[[#This Row],[Hours]]*Timesheet[[#This Row],[Bill Rate]],0)</f>
        <v/>
      </c>
      <c r="J13" s="25">
        <f>Timesheet[[#This Row],[Hours]]*Timesheet[[#This Row],[Cost Rate]]</f>
        <v/>
      </c>
    </row>
    <row r="14">
      <c r="A14" s="23" t="n">
        <v>46272</v>
      </c>
      <c r="B14" s="19" t="inlineStr">
        <is>
          <t>Amir</t>
        </is>
      </c>
      <c r="C14" s="19" t="inlineStr">
        <is>
          <t>Data Migration</t>
        </is>
      </c>
      <c r="D14" s="19" t="inlineStr">
        <is>
          <t>Testing</t>
        </is>
      </c>
      <c r="E14" s="24" t="n">
        <v>8</v>
      </c>
      <c r="F14" s="19" t="inlineStr">
        <is>
          <t>Yes</t>
        </is>
      </c>
      <c r="G14" s="25">
        <f>_xlfn.XLOOKUP(Timesheet[[#This Row],[Employee]],Team[Employee],Team[Bill Rate],0)</f>
        <v/>
      </c>
      <c r="H14" s="25">
        <f>_xlfn.XLOOKUP(Timesheet[[#This Row],[Employee]],Team[Employee],Team[Cost Rate],0)</f>
        <v/>
      </c>
      <c r="I14" s="25">
        <f>IF(Timesheet[[#This Row],[Billable]]="Yes",Timesheet[[#This Row],[Hours]]*Timesheet[[#This Row],[Bill Rate]],0)</f>
        <v/>
      </c>
      <c r="J14" s="25">
        <f>Timesheet[[#This Row],[Hours]]*Timesheet[[#This Row],[Cost Rate]]</f>
        <v/>
      </c>
    </row>
    <row r="15">
      <c r="A15" s="23" t="n">
        <v>46269</v>
      </c>
      <c r="B15" s="19" t="inlineStr">
        <is>
          <t>Salman</t>
        </is>
      </c>
      <c r="C15" s="19" t="inlineStr">
        <is>
          <t>Bank Portal Revamp</t>
        </is>
      </c>
      <c r="D15" s="19" t="inlineStr">
        <is>
          <t>Meeting</t>
        </is>
      </c>
      <c r="E15" s="24" t="n">
        <v>6</v>
      </c>
      <c r="F15" s="19" t="inlineStr">
        <is>
          <t>No</t>
        </is>
      </c>
      <c r="G15" s="25">
        <f>_xlfn.XLOOKUP(Timesheet[[#This Row],[Employee]],Team[Employee],Team[Bill Rate],0)</f>
        <v/>
      </c>
      <c r="H15" s="25">
        <f>_xlfn.XLOOKUP(Timesheet[[#This Row],[Employee]],Team[Employee],Team[Cost Rate],0)</f>
        <v/>
      </c>
      <c r="I15" s="25">
        <f>IF(Timesheet[[#This Row],[Billable]]="Yes",Timesheet[[#This Row],[Hours]]*Timesheet[[#This Row],[Bill Rate]],0)</f>
        <v/>
      </c>
      <c r="J15" s="25">
        <f>Timesheet[[#This Row],[Hours]]*Timesheet[[#This Row],[Cost Rate]]</f>
        <v/>
      </c>
    </row>
    <row r="16">
      <c r="A16" s="23" t="n">
        <v>46269</v>
      </c>
      <c r="B16" s="19" t="inlineStr">
        <is>
          <t>Zoya</t>
        </is>
      </c>
      <c r="C16" s="19" t="inlineStr">
        <is>
          <t>ERP Support</t>
        </is>
      </c>
      <c r="D16" s="19" t="inlineStr">
        <is>
          <t>Testing</t>
        </is>
      </c>
      <c r="E16" s="24" t="n">
        <v>8</v>
      </c>
      <c r="F16" s="19" t="inlineStr">
        <is>
          <t>Yes</t>
        </is>
      </c>
      <c r="G16" s="25">
        <f>_xlfn.XLOOKUP(Timesheet[[#This Row],[Employee]],Team[Employee],Team[Bill Rate],0)</f>
        <v/>
      </c>
      <c r="H16" s="25">
        <f>_xlfn.XLOOKUP(Timesheet[[#This Row],[Employee]],Team[Employee],Team[Cost Rate],0)</f>
        <v/>
      </c>
      <c r="I16" s="25">
        <f>IF(Timesheet[[#This Row],[Billable]]="Yes",Timesheet[[#This Row],[Hours]]*Timesheet[[#This Row],[Bill Rate]],0)</f>
        <v/>
      </c>
      <c r="J16" s="25">
        <f>Timesheet[[#This Row],[Hours]]*Timesheet[[#This Row],[Cost Rate]]</f>
        <v/>
      </c>
    </row>
    <row r="17">
      <c r="A17" s="23" t="n">
        <v>46269</v>
      </c>
      <c r="B17" s="19" t="inlineStr">
        <is>
          <t>Ravina</t>
        </is>
      </c>
      <c r="C17" s="19" t="inlineStr">
        <is>
          <t>Clinic App</t>
        </is>
      </c>
      <c r="D17" s="19" t="inlineStr">
        <is>
          <t>Development</t>
        </is>
      </c>
      <c r="E17" s="24" t="n">
        <v>8</v>
      </c>
      <c r="F17" s="19" t="inlineStr">
        <is>
          <t>Yes</t>
        </is>
      </c>
      <c r="G17" s="25">
        <f>_xlfn.XLOOKUP(Timesheet[[#This Row],[Employee]],Team[Employee],Team[Bill Rate],0)</f>
        <v/>
      </c>
      <c r="H17" s="25">
        <f>_xlfn.XLOOKUP(Timesheet[[#This Row],[Employee]],Team[Employee],Team[Cost Rate],0)</f>
        <v/>
      </c>
      <c r="I17" s="25">
        <f>IF(Timesheet[[#This Row],[Billable]]="Yes",Timesheet[[#This Row],[Hours]]*Timesheet[[#This Row],[Bill Rate]],0)</f>
        <v/>
      </c>
      <c r="J17" s="25">
        <f>Timesheet[[#This Row],[Hours]]*Timesheet[[#This Row],[Cost Rate]]</f>
        <v/>
      </c>
    </row>
    <row r="18">
      <c r="A18" s="23" t="n">
        <v>46276</v>
      </c>
      <c r="B18" s="19" t="inlineStr">
        <is>
          <t>Raja</t>
        </is>
      </c>
      <c r="C18" s="19" t="inlineStr">
        <is>
          <t>Bank Portal Revamp</t>
        </is>
      </c>
      <c r="D18" s="19" t="inlineStr">
        <is>
          <t>Development</t>
        </is>
      </c>
      <c r="E18" s="24" t="n">
        <v>9</v>
      </c>
      <c r="F18" s="19" t="inlineStr">
        <is>
          <t>Yes</t>
        </is>
      </c>
      <c r="G18" s="25">
        <f>_xlfn.XLOOKUP(Timesheet[[#This Row],[Employee]],Team[Employee],Team[Bill Rate],0)</f>
        <v/>
      </c>
      <c r="H18" s="25">
        <f>_xlfn.XLOOKUP(Timesheet[[#This Row],[Employee]],Team[Employee],Team[Cost Rate],0)</f>
        <v/>
      </c>
      <c r="I18" s="25">
        <f>IF(Timesheet[[#This Row],[Billable]]="Yes",Timesheet[[#This Row],[Hours]]*Timesheet[[#This Row],[Bill Rate]],0)</f>
        <v/>
      </c>
      <c r="J18" s="25">
        <f>Timesheet[[#This Row],[Hours]]*Timesheet[[#This Row],[Cost Rate]]</f>
        <v/>
      </c>
    </row>
    <row r="19">
      <c r="A19" s="23" t="n">
        <v>46268</v>
      </c>
      <c r="B19" s="19" t="inlineStr">
        <is>
          <t>Rani</t>
        </is>
      </c>
      <c r="C19" s="19" t="inlineStr">
        <is>
          <t>ERP Support</t>
        </is>
      </c>
      <c r="D19" s="19" t="inlineStr">
        <is>
          <t>Support</t>
        </is>
      </c>
      <c r="E19" s="24" t="n">
        <v>8</v>
      </c>
      <c r="F19" s="19" t="inlineStr">
        <is>
          <t>Yes</t>
        </is>
      </c>
      <c r="G19" s="25">
        <f>_xlfn.XLOOKUP(Timesheet[[#This Row],[Employee]],Team[Employee],Team[Bill Rate],0)</f>
        <v/>
      </c>
      <c r="H19" s="25">
        <f>_xlfn.XLOOKUP(Timesheet[[#This Row],[Employee]],Team[Employee],Team[Cost Rate],0)</f>
        <v/>
      </c>
      <c r="I19" s="25">
        <f>IF(Timesheet[[#This Row],[Billable]]="Yes",Timesheet[[#This Row],[Hours]]*Timesheet[[#This Row],[Bill Rate]],0)</f>
        <v/>
      </c>
      <c r="J19" s="25">
        <f>Timesheet[[#This Row],[Hours]]*Timesheet[[#This Row],[Cost Rate]]</f>
        <v/>
      </c>
    </row>
    <row r="20">
      <c r="A20" s="23" t="n">
        <v>46275</v>
      </c>
      <c r="B20" s="19" t="inlineStr">
        <is>
          <t>Shraddha Bagale</t>
        </is>
      </c>
      <c r="C20" s="19" t="inlineStr">
        <is>
          <t>Data Migration</t>
        </is>
      </c>
      <c r="D20" s="19" t="inlineStr">
        <is>
          <t>Development</t>
        </is>
      </c>
      <c r="E20" s="24" t="n">
        <v>9</v>
      </c>
      <c r="F20" s="19" t="inlineStr">
        <is>
          <t>Yes</t>
        </is>
      </c>
      <c r="G20" s="25">
        <f>_xlfn.XLOOKUP(Timesheet[[#This Row],[Employee]],Team[Employee],Team[Bill Rate],0)</f>
        <v/>
      </c>
      <c r="H20" s="25">
        <f>_xlfn.XLOOKUP(Timesheet[[#This Row],[Employee]],Team[Employee],Team[Cost Rate],0)</f>
        <v/>
      </c>
      <c r="I20" s="25">
        <f>IF(Timesheet[[#This Row],[Billable]]="Yes",Timesheet[[#This Row],[Hours]]*Timesheet[[#This Row],[Bill Rate]],0)</f>
        <v/>
      </c>
      <c r="J20" s="25">
        <f>Timesheet[[#This Row],[Hours]]*Timesheet[[#This Row],[Cost Rate]]</f>
        <v/>
      </c>
    </row>
    <row r="21">
      <c r="A21" s="23" t="n">
        <v>46266</v>
      </c>
      <c r="B21" s="19" t="inlineStr">
        <is>
          <t>Shahrukh</t>
        </is>
      </c>
      <c r="C21" s="19" t="inlineStr">
        <is>
          <t>Data Migration</t>
        </is>
      </c>
      <c r="D21" s="19" t="inlineStr">
        <is>
          <t>Development</t>
        </is>
      </c>
      <c r="E21" s="24" t="n">
        <v>4</v>
      </c>
      <c r="F21" s="19" t="inlineStr">
        <is>
          <t>Yes</t>
        </is>
      </c>
      <c r="G21" s="25">
        <f>_xlfn.XLOOKUP(Timesheet[[#This Row],[Employee]],Team[Employee],Team[Bill Rate],0)</f>
        <v/>
      </c>
      <c r="H21" s="25">
        <f>_xlfn.XLOOKUP(Timesheet[[#This Row],[Employee]],Team[Employee],Team[Cost Rate],0)</f>
        <v/>
      </c>
      <c r="I21" s="25">
        <f>IF(Timesheet[[#This Row],[Billable]]="Yes",Timesheet[[#This Row],[Hours]]*Timesheet[[#This Row],[Bill Rate]],0)</f>
        <v/>
      </c>
      <c r="J21" s="25">
        <f>Timesheet[[#This Row],[Hours]]*Timesheet[[#This Row],[Cost Rate]]</f>
        <v/>
      </c>
    </row>
    <row r="22">
      <c r="A22" s="23" t="n">
        <v>46275</v>
      </c>
      <c r="B22" s="19" t="inlineStr">
        <is>
          <t>Amir</t>
        </is>
      </c>
      <c r="C22" s="19" t="inlineStr">
        <is>
          <t>ERP Support</t>
        </is>
      </c>
      <c r="D22" s="19" t="inlineStr">
        <is>
          <t>Support</t>
        </is>
      </c>
      <c r="E22" s="24" t="n">
        <v>8</v>
      </c>
      <c r="F22" s="19" t="inlineStr">
        <is>
          <t>Yes</t>
        </is>
      </c>
      <c r="G22" s="25">
        <f>_xlfn.XLOOKUP(Timesheet[[#This Row],[Employee]],Team[Employee],Team[Bill Rate],0)</f>
        <v/>
      </c>
      <c r="H22" s="25">
        <f>_xlfn.XLOOKUP(Timesheet[[#This Row],[Employee]],Team[Employee],Team[Cost Rate],0)</f>
        <v/>
      </c>
      <c r="I22" s="25">
        <f>IF(Timesheet[[#This Row],[Billable]]="Yes",Timesheet[[#This Row],[Hours]]*Timesheet[[#This Row],[Bill Rate]],0)</f>
        <v/>
      </c>
      <c r="J22" s="25">
        <f>Timesheet[[#This Row],[Hours]]*Timesheet[[#This Row],[Cost Rate]]</f>
        <v/>
      </c>
    </row>
    <row r="23">
      <c r="A23" s="23" t="n">
        <v>46273</v>
      </c>
      <c r="B23" s="19" t="inlineStr">
        <is>
          <t>Salman</t>
        </is>
      </c>
      <c r="C23" s="19" t="inlineStr">
        <is>
          <t>Bank Portal Revamp</t>
        </is>
      </c>
      <c r="D23" s="19" t="inlineStr">
        <is>
          <t>Meeting</t>
        </is>
      </c>
      <c r="E23" s="24" t="n">
        <v>6</v>
      </c>
      <c r="F23" s="19" t="inlineStr">
        <is>
          <t>No</t>
        </is>
      </c>
      <c r="G23" s="25">
        <f>_xlfn.XLOOKUP(Timesheet[[#This Row],[Employee]],Team[Employee],Team[Bill Rate],0)</f>
        <v/>
      </c>
      <c r="H23" s="25">
        <f>_xlfn.XLOOKUP(Timesheet[[#This Row],[Employee]],Team[Employee],Team[Cost Rate],0)</f>
        <v/>
      </c>
      <c r="I23" s="25">
        <f>IF(Timesheet[[#This Row],[Billable]]="Yes",Timesheet[[#This Row],[Hours]]*Timesheet[[#This Row],[Bill Rate]],0)</f>
        <v/>
      </c>
      <c r="J23" s="25">
        <f>Timesheet[[#This Row],[Hours]]*Timesheet[[#This Row],[Cost Rate]]</f>
        <v/>
      </c>
    </row>
    <row r="24">
      <c r="A24" s="23" t="n">
        <v>46269</v>
      </c>
      <c r="B24" s="19" t="inlineStr">
        <is>
          <t>Zoya</t>
        </is>
      </c>
      <c r="C24" s="19" t="inlineStr">
        <is>
          <t>Retail Analytics</t>
        </is>
      </c>
      <c r="D24" s="19" t="inlineStr">
        <is>
          <t>Meeting</t>
        </is>
      </c>
      <c r="E24" s="24" t="n">
        <v>6</v>
      </c>
      <c r="F24" s="19" t="inlineStr">
        <is>
          <t>No</t>
        </is>
      </c>
      <c r="G24" s="25">
        <f>_xlfn.XLOOKUP(Timesheet[[#This Row],[Employee]],Team[Employee],Team[Bill Rate],0)</f>
        <v/>
      </c>
      <c r="H24" s="25">
        <f>_xlfn.XLOOKUP(Timesheet[[#This Row],[Employee]],Team[Employee],Team[Cost Rate],0)</f>
        <v/>
      </c>
      <c r="I24" s="25">
        <f>IF(Timesheet[[#This Row],[Billable]]="Yes",Timesheet[[#This Row],[Hours]]*Timesheet[[#This Row],[Bill Rate]],0)</f>
        <v/>
      </c>
      <c r="J24" s="25">
        <f>Timesheet[[#This Row],[Hours]]*Timesheet[[#This Row],[Cost Rate]]</f>
        <v/>
      </c>
    </row>
    <row r="25">
      <c r="A25" s="23" t="n">
        <v>46267</v>
      </c>
      <c r="B25" s="19" t="inlineStr">
        <is>
          <t>Ravina</t>
        </is>
      </c>
      <c r="C25" s="19" t="inlineStr">
        <is>
          <t>Data Migration</t>
        </is>
      </c>
      <c r="D25" s="19" t="inlineStr">
        <is>
          <t>Testing</t>
        </is>
      </c>
      <c r="E25" s="24" t="n">
        <v>8</v>
      </c>
      <c r="F25" s="19" t="inlineStr">
        <is>
          <t>Yes</t>
        </is>
      </c>
      <c r="G25" s="25">
        <f>_xlfn.XLOOKUP(Timesheet[[#This Row],[Employee]],Team[Employee],Team[Bill Rate],0)</f>
        <v/>
      </c>
      <c r="H25" s="25">
        <f>_xlfn.XLOOKUP(Timesheet[[#This Row],[Employee]],Team[Employee],Team[Cost Rate],0)</f>
        <v/>
      </c>
      <c r="I25" s="25">
        <f>IF(Timesheet[[#This Row],[Billable]]="Yes",Timesheet[[#This Row],[Hours]]*Timesheet[[#This Row],[Bill Rate]],0)</f>
        <v/>
      </c>
      <c r="J25" s="25">
        <f>Timesheet[[#This Row],[Hours]]*Timesheet[[#This Row],[Cost Rate]]</f>
        <v/>
      </c>
    </row>
    <row r="26">
      <c r="A26" s="23" t="n">
        <v>46275</v>
      </c>
      <c r="B26" s="19" t="inlineStr">
        <is>
          <t>Raja</t>
        </is>
      </c>
      <c r="C26" s="19" t="inlineStr">
        <is>
          <t>Retail Analytics</t>
        </is>
      </c>
      <c r="D26" s="19" t="inlineStr">
        <is>
          <t>Development</t>
        </is>
      </c>
      <c r="E26" s="24" t="n">
        <v>8</v>
      </c>
      <c r="F26" s="19" t="inlineStr">
        <is>
          <t>Yes</t>
        </is>
      </c>
      <c r="G26" s="25">
        <f>_xlfn.XLOOKUP(Timesheet[[#This Row],[Employee]],Team[Employee],Team[Bill Rate],0)</f>
        <v/>
      </c>
      <c r="H26" s="25">
        <f>_xlfn.XLOOKUP(Timesheet[[#This Row],[Employee]],Team[Employee],Team[Cost Rate],0)</f>
        <v/>
      </c>
      <c r="I26" s="25">
        <f>IF(Timesheet[[#This Row],[Billable]]="Yes",Timesheet[[#This Row],[Hours]]*Timesheet[[#This Row],[Bill Rate]],0)</f>
        <v/>
      </c>
      <c r="J26" s="25">
        <f>Timesheet[[#This Row],[Hours]]*Timesheet[[#This Row],[Cost Rate]]</f>
        <v/>
      </c>
    </row>
    <row r="27">
      <c r="A27" s="23" t="n">
        <v>46275</v>
      </c>
      <c r="B27" s="19" t="inlineStr">
        <is>
          <t>Rani</t>
        </is>
      </c>
      <c r="C27" s="19" t="inlineStr">
        <is>
          <t>Data Migration</t>
        </is>
      </c>
      <c r="D27" s="19" t="inlineStr">
        <is>
          <t>Development</t>
        </is>
      </c>
      <c r="E27" s="24" t="n">
        <v>8</v>
      </c>
      <c r="F27" s="19" t="inlineStr">
        <is>
          <t>Yes</t>
        </is>
      </c>
      <c r="G27" s="25">
        <f>_xlfn.XLOOKUP(Timesheet[[#This Row],[Employee]],Team[Employee],Team[Bill Rate],0)</f>
        <v/>
      </c>
      <c r="H27" s="25">
        <f>_xlfn.XLOOKUP(Timesheet[[#This Row],[Employee]],Team[Employee],Team[Cost Rate],0)</f>
        <v/>
      </c>
      <c r="I27" s="25">
        <f>IF(Timesheet[[#This Row],[Billable]]="Yes",Timesheet[[#This Row],[Hours]]*Timesheet[[#This Row],[Bill Rate]],0)</f>
        <v/>
      </c>
      <c r="J27" s="25">
        <f>Timesheet[[#This Row],[Hours]]*Timesheet[[#This Row],[Cost Rate]]</f>
        <v/>
      </c>
    </row>
    <row r="28">
      <c r="A28" s="23" t="n">
        <v>46275</v>
      </c>
      <c r="B28" s="19" t="inlineStr">
        <is>
          <t>Shraddha Bagale</t>
        </is>
      </c>
      <c r="C28" s="19" t="inlineStr">
        <is>
          <t>Bank Portal Revamp</t>
        </is>
      </c>
      <c r="D28" s="19" t="inlineStr">
        <is>
          <t>Development</t>
        </is>
      </c>
      <c r="E28" s="24" t="n">
        <v>8</v>
      </c>
      <c r="F28" s="19" t="inlineStr">
        <is>
          <t>Yes</t>
        </is>
      </c>
      <c r="G28" s="25">
        <f>_xlfn.XLOOKUP(Timesheet[[#This Row],[Employee]],Team[Employee],Team[Bill Rate],0)</f>
        <v/>
      </c>
      <c r="H28" s="25">
        <f>_xlfn.XLOOKUP(Timesheet[[#This Row],[Employee]],Team[Employee],Team[Cost Rate],0)</f>
        <v/>
      </c>
      <c r="I28" s="25">
        <f>IF(Timesheet[[#This Row],[Billable]]="Yes",Timesheet[[#This Row],[Hours]]*Timesheet[[#This Row],[Bill Rate]],0)</f>
        <v/>
      </c>
      <c r="J28" s="25">
        <f>Timesheet[[#This Row],[Hours]]*Timesheet[[#This Row],[Cost Rate]]</f>
        <v/>
      </c>
    </row>
    <row r="29">
      <c r="A29" s="23" t="n">
        <v>46273</v>
      </c>
      <c r="B29" s="19" t="inlineStr">
        <is>
          <t>Shahrukh</t>
        </is>
      </c>
      <c r="C29" s="19" t="inlineStr">
        <is>
          <t>Retail Analytics</t>
        </is>
      </c>
      <c r="D29" s="19" t="inlineStr">
        <is>
          <t>Development</t>
        </is>
      </c>
      <c r="E29" s="24" t="n">
        <v>6</v>
      </c>
      <c r="F29" s="19" t="inlineStr">
        <is>
          <t>Yes</t>
        </is>
      </c>
      <c r="G29" s="25">
        <f>_xlfn.XLOOKUP(Timesheet[[#This Row],[Employee]],Team[Employee],Team[Bill Rate],0)</f>
        <v/>
      </c>
      <c r="H29" s="25">
        <f>_xlfn.XLOOKUP(Timesheet[[#This Row],[Employee]],Team[Employee],Team[Cost Rate],0)</f>
        <v/>
      </c>
      <c r="I29" s="25">
        <f>IF(Timesheet[[#This Row],[Billable]]="Yes",Timesheet[[#This Row],[Hours]]*Timesheet[[#This Row],[Bill Rate]],0)</f>
        <v/>
      </c>
      <c r="J29" s="25">
        <f>Timesheet[[#This Row],[Hours]]*Timesheet[[#This Row],[Cost Rate]]</f>
        <v/>
      </c>
    </row>
    <row r="30">
      <c r="A30" s="23" t="n">
        <v>46275</v>
      </c>
      <c r="B30" s="19" t="inlineStr">
        <is>
          <t>Amir</t>
        </is>
      </c>
      <c r="C30" s="19" t="inlineStr">
        <is>
          <t>Data Migration</t>
        </is>
      </c>
      <c r="D30" s="19" t="inlineStr">
        <is>
          <t>Support</t>
        </is>
      </c>
      <c r="E30" s="24" t="n">
        <v>6</v>
      </c>
      <c r="F30" s="19" t="inlineStr">
        <is>
          <t>Yes</t>
        </is>
      </c>
      <c r="G30" s="25">
        <f>_xlfn.XLOOKUP(Timesheet[[#This Row],[Employee]],Team[Employee],Team[Bill Rate],0)</f>
        <v/>
      </c>
      <c r="H30" s="25">
        <f>_xlfn.XLOOKUP(Timesheet[[#This Row],[Employee]],Team[Employee],Team[Cost Rate],0)</f>
        <v/>
      </c>
      <c r="I30" s="25">
        <f>IF(Timesheet[[#This Row],[Billable]]="Yes",Timesheet[[#This Row],[Hours]]*Timesheet[[#This Row],[Bill Rate]],0)</f>
        <v/>
      </c>
      <c r="J30" s="25">
        <f>Timesheet[[#This Row],[Hours]]*Timesheet[[#This Row],[Cost Rate]]</f>
        <v/>
      </c>
    </row>
    <row r="31">
      <c r="A31" s="23" t="n">
        <v>46275</v>
      </c>
      <c r="B31" s="19" t="inlineStr">
        <is>
          <t>Salman</t>
        </is>
      </c>
      <c r="C31" s="19" t="inlineStr">
        <is>
          <t>ERP Support</t>
        </is>
      </c>
      <c r="D31" s="19" t="inlineStr">
        <is>
          <t>Meeting</t>
        </is>
      </c>
      <c r="E31" s="24" t="n">
        <v>8</v>
      </c>
      <c r="F31" s="19" t="inlineStr">
        <is>
          <t>Yes</t>
        </is>
      </c>
      <c r="G31" s="25">
        <f>_xlfn.XLOOKUP(Timesheet[[#This Row],[Employee]],Team[Employee],Team[Bill Rate],0)</f>
        <v/>
      </c>
      <c r="H31" s="25">
        <f>_xlfn.XLOOKUP(Timesheet[[#This Row],[Employee]],Team[Employee],Team[Cost Rate],0)</f>
        <v/>
      </c>
      <c r="I31" s="25">
        <f>IF(Timesheet[[#This Row],[Billable]]="Yes",Timesheet[[#This Row],[Hours]]*Timesheet[[#This Row],[Bill Rate]],0)</f>
        <v/>
      </c>
      <c r="J31" s="25">
        <f>Timesheet[[#This Row],[Hours]]*Timesheet[[#This Row],[Cost Rate]]</f>
        <v/>
      </c>
    </row>
    <row r="32">
      <c r="A32" s="23" t="n">
        <v>46266</v>
      </c>
      <c r="B32" s="19" t="inlineStr">
        <is>
          <t>Zoya</t>
        </is>
      </c>
      <c r="C32" s="19" t="inlineStr">
        <is>
          <t>Data Migration</t>
        </is>
      </c>
      <c r="D32" s="19" t="inlineStr">
        <is>
          <t>Development</t>
        </is>
      </c>
      <c r="E32" s="24" t="n">
        <v>4</v>
      </c>
      <c r="F32" s="19" t="inlineStr">
        <is>
          <t>Yes</t>
        </is>
      </c>
      <c r="G32" s="25">
        <f>_xlfn.XLOOKUP(Timesheet[[#This Row],[Employee]],Team[Employee],Team[Bill Rate],0)</f>
        <v/>
      </c>
      <c r="H32" s="25">
        <f>_xlfn.XLOOKUP(Timesheet[[#This Row],[Employee]],Team[Employee],Team[Cost Rate],0)</f>
        <v/>
      </c>
      <c r="I32" s="25">
        <f>IF(Timesheet[[#This Row],[Billable]]="Yes",Timesheet[[#This Row],[Hours]]*Timesheet[[#This Row],[Bill Rate]],0)</f>
        <v/>
      </c>
      <c r="J32" s="25">
        <f>Timesheet[[#This Row],[Hours]]*Timesheet[[#This Row],[Cost Rate]]</f>
        <v/>
      </c>
    </row>
    <row r="33">
      <c r="A33" s="23" t="n">
        <v>46276</v>
      </c>
      <c r="B33" s="19" t="inlineStr">
        <is>
          <t>Ravina</t>
        </is>
      </c>
      <c r="C33" s="19" t="inlineStr">
        <is>
          <t>Bank Portal Revamp</t>
        </is>
      </c>
      <c r="D33" s="19" t="inlineStr">
        <is>
          <t>Testing</t>
        </is>
      </c>
      <c r="E33" s="24" t="n">
        <v>8</v>
      </c>
      <c r="F33" s="19" t="inlineStr">
        <is>
          <t>Yes</t>
        </is>
      </c>
      <c r="G33" s="25">
        <f>_xlfn.XLOOKUP(Timesheet[[#This Row],[Employee]],Team[Employee],Team[Bill Rate],0)</f>
        <v/>
      </c>
      <c r="H33" s="25">
        <f>_xlfn.XLOOKUP(Timesheet[[#This Row],[Employee]],Team[Employee],Team[Cost Rate],0)</f>
        <v/>
      </c>
      <c r="I33" s="25">
        <f>IF(Timesheet[[#This Row],[Billable]]="Yes",Timesheet[[#This Row],[Hours]]*Timesheet[[#This Row],[Bill Rate]],0)</f>
        <v/>
      </c>
      <c r="J33" s="25">
        <f>Timesheet[[#This Row],[Hours]]*Timesheet[[#This Row],[Cost Rate]]</f>
        <v/>
      </c>
    </row>
    <row r="34">
      <c r="A34" s="23" t="n">
        <v>46275</v>
      </c>
      <c r="B34" s="19" t="inlineStr">
        <is>
          <t>Raja</t>
        </is>
      </c>
      <c r="C34" s="19" t="inlineStr">
        <is>
          <t>Data Migration</t>
        </is>
      </c>
      <c r="D34" s="19" t="inlineStr">
        <is>
          <t>Support</t>
        </is>
      </c>
      <c r="E34" s="24" t="n">
        <v>8</v>
      </c>
      <c r="F34" s="19" t="inlineStr">
        <is>
          <t>Yes</t>
        </is>
      </c>
      <c r="G34" s="25">
        <f>_xlfn.XLOOKUP(Timesheet[[#This Row],[Employee]],Team[Employee],Team[Bill Rate],0)</f>
        <v/>
      </c>
      <c r="H34" s="25">
        <f>_xlfn.XLOOKUP(Timesheet[[#This Row],[Employee]],Team[Employee],Team[Cost Rate],0)</f>
        <v/>
      </c>
      <c r="I34" s="25">
        <f>IF(Timesheet[[#This Row],[Billable]]="Yes",Timesheet[[#This Row],[Hours]]*Timesheet[[#This Row],[Bill Rate]],0)</f>
        <v/>
      </c>
      <c r="J34" s="25">
        <f>Timesheet[[#This Row],[Hours]]*Timesheet[[#This Row],[Cost Rate]]</f>
        <v/>
      </c>
    </row>
    <row r="35">
      <c r="A35" s="23" t="n">
        <v>46266</v>
      </c>
      <c r="B35" s="19" t="inlineStr">
        <is>
          <t>Rani</t>
        </is>
      </c>
      <c r="C35" s="19" t="inlineStr">
        <is>
          <t>Bank Portal Revamp</t>
        </is>
      </c>
      <c r="D35" s="19" t="inlineStr">
        <is>
          <t>Training</t>
        </is>
      </c>
      <c r="E35" s="24" t="n">
        <v>6</v>
      </c>
      <c r="F35" s="19" t="inlineStr">
        <is>
          <t>Yes</t>
        </is>
      </c>
      <c r="G35" s="25">
        <f>_xlfn.XLOOKUP(Timesheet[[#This Row],[Employee]],Team[Employee],Team[Bill Rate],0)</f>
        <v/>
      </c>
      <c r="H35" s="25">
        <f>_xlfn.XLOOKUP(Timesheet[[#This Row],[Employee]],Team[Employee],Team[Cost Rate],0)</f>
        <v/>
      </c>
      <c r="I35" s="25">
        <f>IF(Timesheet[[#This Row],[Billable]]="Yes",Timesheet[[#This Row],[Hours]]*Timesheet[[#This Row],[Bill Rate]],0)</f>
        <v/>
      </c>
      <c r="J35" s="25">
        <f>Timesheet[[#This Row],[Hours]]*Timesheet[[#This Row],[Cost Rate]]</f>
        <v/>
      </c>
    </row>
    <row r="36">
      <c r="A36" s="23" t="n">
        <v>46273</v>
      </c>
      <c r="B36" s="19" t="inlineStr">
        <is>
          <t>Shraddha Bagale</t>
        </is>
      </c>
      <c r="C36" s="19" t="inlineStr">
        <is>
          <t>Bank Portal Revamp</t>
        </is>
      </c>
      <c r="D36" s="19" t="inlineStr">
        <is>
          <t>Meeting</t>
        </is>
      </c>
      <c r="E36" s="24" t="n">
        <v>8</v>
      </c>
      <c r="F36" s="19" t="inlineStr">
        <is>
          <t>No</t>
        </is>
      </c>
      <c r="G36" s="25">
        <f>_xlfn.XLOOKUP(Timesheet[[#This Row],[Employee]],Team[Employee],Team[Bill Rate],0)</f>
        <v/>
      </c>
      <c r="H36" s="25">
        <f>_xlfn.XLOOKUP(Timesheet[[#This Row],[Employee]],Team[Employee],Team[Cost Rate],0)</f>
        <v/>
      </c>
      <c r="I36" s="25">
        <f>IF(Timesheet[[#This Row],[Billable]]="Yes",Timesheet[[#This Row],[Hours]]*Timesheet[[#This Row],[Bill Rate]],0)</f>
        <v/>
      </c>
      <c r="J36" s="25">
        <f>Timesheet[[#This Row],[Hours]]*Timesheet[[#This Row],[Cost Rate]]</f>
        <v/>
      </c>
    </row>
    <row r="37">
      <c r="A37" s="23" t="n">
        <v>46266</v>
      </c>
      <c r="B37" s="19" t="inlineStr">
        <is>
          <t>Shahrukh</t>
        </is>
      </c>
      <c r="C37" s="19" t="inlineStr">
        <is>
          <t>Clinic App</t>
        </is>
      </c>
      <c r="D37" s="19" t="inlineStr">
        <is>
          <t>Testing</t>
        </is>
      </c>
      <c r="E37" s="24" t="n">
        <v>8</v>
      </c>
      <c r="F37" s="19" t="inlineStr">
        <is>
          <t>Yes</t>
        </is>
      </c>
      <c r="G37" s="25">
        <f>_xlfn.XLOOKUP(Timesheet[[#This Row],[Employee]],Team[Employee],Team[Bill Rate],0)</f>
        <v/>
      </c>
      <c r="H37" s="25">
        <f>_xlfn.XLOOKUP(Timesheet[[#This Row],[Employee]],Team[Employee],Team[Cost Rate],0)</f>
        <v/>
      </c>
      <c r="I37" s="25">
        <f>IF(Timesheet[[#This Row],[Billable]]="Yes",Timesheet[[#This Row],[Hours]]*Timesheet[[#This Row],[Bill Rate]],0)</f>
        <v/>
      </c>
      <c r="J37" s="25">
        <f>Timesheet[[#This Row],[Hours]]*Timesheet[[#This Row],[Cost Rate]]</f>
        <v/>
      </c>
    </row>
    <row r="38">
      <c r="A38" s="23" t="n">
        <v>46274</v>
      </c>
      <c r="B38" s="19" t="inlineStr">
        <is>
          <t>Amir</t>
        </is>
      </c>
      <c r="C38" s="19" t="inlineStr">
        <is>
          <t>ERP Support</t>
        </is>
      </c>
      <c r="D38" s="19" t="inlineStr">
        <is>
          <t>Development</t>
        </is>
      </c>
      <c r="E38" s="24" t="n">
        <v>6</v>
      </c>
      <c r="F38" s="19" t="inlineStr">
        <is>
          <t>Yes</t>
        </is>
      </c>
      <c r="G38" s="25">
        <f>_xlfn.XLOOKUP(Timesheet[[#This Row],[Employee]],Team[Employee],Team[Bill Rate],0)</f>
        <v/>
      </c>
      <c r="H38" s="25">
        <f>_xlfn.XLOOKUP(Timesheet[[#This Row],[Employee]],Team[Employee],Team[Cost Rate],0)</f>
        <v/>
      </c>
      <c r="I38" s="25">
        <f>IF(Timesheet[[#This Row],[Billable]]="Yes",Timesheet[[#This Row],[Hours]]*Timesheet[[#This Row],[Bill Rate]],0)</f>
        <v/>
      </c>
      <c r="J38" s="25">
        <f>Timesheet[[#This Row],[Hours]]*Timesheet[[#This Row],[Cost Rate]]</f>
        <v/>
      </c>
    </row>
    <row r="39">
      <c r="A39" s="23" t="n">
        <v>46273</v>
      </c>
      <c r="B39" s="19" t="inlineStr">
        <is>
          <t>Salman</t>
        </is>
      </c>
      <c r="C39" s="19" t="inlineStr">
        <is>
          <t>ERP Support</t>
        </is>
      </c>
      <c r="D39" s="19" t="inlineStr">
        <is>
          <t>Meeting</t>
        </is>
      </c>
      <c r="E39" s="24" t="n">
        <v>4</v>
      </c>
      <c r="F39" s="19" t="inlineStr">
        <is>
          <t>Yes</t>
        </is>
      </c>
      <c r="G39" s="25">
        <f>_xlfn.XLOOKUP(Timesheet[[#This Row],[Employee]],Team[Employee],Team[Bill Rate],0)</f>
        <v/>
      </c>
      <c r="H39" s="25">
        <f>_xlfn.XLOOKUP(Timesheet[[#This Row],[Employee]],Team[Employee],Team[Cost Rate],0)</f>
        <v/>
      </c>
      <c r="I39" s="25">
        <f>IF(Timesheet[[#This Row],[Billable]]="Yes",Timesheet[[#This Row],[Hours]]*Timesheet[[#This Row],[Bill Rate]],0)</f>
        <v/>
      </c>
      <c r="J39" s="25">
        <f>Timesheet[[#This Row],[Hours]]*Timesheet[[#This Row],[Cost Rate]]</f>
        <v/>
      </c>
    </row>
    <row r="40">
      <c r="A40" s="23" t="n">
        <v>46274</v>
      </c>
      <c r="B40" s="19" t="inlineStr">
        <is>
          <t>Zoya</t>
        </is>
      </c>
      <c r="C40" s="19" t="inlineStr">
        <is>
          <t>Retail Analytics</t>
        </is>
      </c>
      <c r="D40" s="19" t="inlineStr">
        <is>
          <t>Development</t>
        </is>
      </c>
      <c r="E40" s="24" t="n">
        <v>6</v>
      </c>
      <c r="F40" s="19" t="inlineStr">
        <is>
          <t>Yes</t>
        </is>
      </c>
      <c r="G40" s="25">
        <f>_xlfn.XLOOKUP(Timesheet[[#This Row],[Employee]],Team[Employee],Team[Bill Rate],0)</f>
        <v/>
      </c>
      <c r="H40" s="25">
        <f>_xlfn.XLOOKUP(Timesheet[[#This Row],[Employee]],Team[Employee],Team[Cost Rate],0)</f>
        <v/>
      </c>
      <c r="I40" s="25">
        <f>IF(Timesheet[[#This Row],[Billable]]="Yes",Timesheet[[#This Row],[Hours]]*Timesheet[[#This Row],[Bill Rate]],0)</f>
        <v/>
      </c>
      <c r="J40" s="25">
        <f>Timesheet[[#This Row],[Hours]]*Timesheet[[#This Row],[Cost Rate]]</f>
        <v/>
      </c>
    </row>
    <row r="41">
      <c r="A41" s="23" t="n">
        <v>46274</v>
      </c>
      <c r="B41" s="19" t="inlineStr">
        <is>
          <t>Ravina</t>
        </is>
      </c>
      <c r="C41" s="19" t="inlineStr">
        <is>
          <t>Retail Analytics</t>
        </is>
      </c>
      <c r="D41" s="19" t="inlineStr">
        <is>
          <t>Development</t>
        </is>
      </c>
      <c r="E41" s="24" t="n">
        <v>6</v>
      </c>
      <c r="F41" s="19" t="inlineStr">
        <is>
          <t>Yes</t>
        </is>
      </c>
      <c r="G41" s="25">
        <f>_xlfn.XLOOKUP(Timesheet[[#This Row],[Employee]],Team[Employee],Team[Bill Rate],0)</f>
        <v/>
      </c>
      <c r="H41" s="25">
        <f>_xlfn.XLOOKUP(Timesheet[[#This Row],[Employee]],Team[Employee],Team[Cost Rate],0)</f>
        <v/>
      </c>
      <c r="I41" s="25">
        <f>IF(Timesheet[[#This Row],[Billable]]="Yes",Timesheet[[#This Row],[Hours]]*Timesheet[[#This Row],[Bill Rate]],0)</f>
        <v/>
      </c>
      <c r="J41" s="25">
        <f>Timesheet[[#This Row],[Hours]]*Timesheet[[#This Row],[Cost Rate]]</f>
        <v/>
      </c>
    </row>
    <row r="42">
      <c r="A42" s="23" t="n">
        <v>46273</v>
      </c>
      <c r="B42" s="19" t="inlineStr">
        <is>
          <t>Raja</t>
        </is>
      </c>
      <c r="C42" s="19" t="inlineStr">
        <is>
          <t>Bank Portal Revamp</t>
        </is>
      </c>
      <c r="D42" s="19" t="inlineStr">
        <is>
          <t>Development</t>
        </is>
      </c>
      <c r="E42" s="24" t="n">
        <v>8</v>
      </c>
      <c r="F42" s="19" t="inlineStr">
        <is>
          <t>Yes</t>
        </is>
      </c>
      <c r="G42" s="25">
        <f>_xlfn.XLOOKUP(Timesheet[[#This Row],[Employee]],Team[Employee],Team[Bill Rate],0)</f>
        <v/>
      </c>
      <c r="H42" s="25">
        <f>_xlfn.XLOOKUP(Timesheet[[#This Row],[Employee]],Team[Employee],Team[Cost Rate],0)</f>
        <v/>
      </c>
      <c r="I42" s="25">
        <f>IF(Timesheet[[#This Row],[Billable]]="Yes",Timesheet[[#This Row],[Hours]]*Timesheet[[#This Row],[Bill Rate]],0)</f>
        <v/>
      </c>
      <c r="J42" s="25">
        <f>Timesheet[[#This Row],[Hours]]*Timesheet[[#This Row],[Cost Rate]]</f>
        <v/>
      </c>
    </row>
    <row r="43">
      <c r="A43" s="23" t="n">
        <v>46276</v>
      </c>
      <c r="B43" s="19" t="inlineStr">
        <is>
          <t>Rani</t>
        </is>
      </c>
      <c r="C43" s="19" t="inlineStr">
        <is>
          <t>Clinic App</t>
        </is>
      </c>
      <c r="D43" s="19" t="inlineStr">
        <is>
          <t>Testing</t>
        </is>
      </c>
      <c r="E43" s="24" t="n">
        <v>8</v>
      </c>
      <c r="F43" s="19" t="inlineStr">
        <is>
          <t>Yes</t>
        </is>
      </c>
      <c r="G43" s="25">
        <f>_xlfn.XLOOKUP(Timesheet[[#This Row],[Employee]],Team[Employee],Team[Bill Rate],0)</f>
        <v/>
      </c>
      <c r="H43" s="25">
        <f>_xlfn.XLOOKUP(Timesheet[[#This Row],[Employee]],Team[Employee],Team[Cost Rate],0)</f>
        <v/>
      </c>
      <c r="I43" s="25">
        <f>IF(Timesheet[[#This Row],[Billable]]="Yes",Timesheet[[#This Row],[Hours]]*Timesheet[[#This Row],[Bill Rate]],0)</f>
        <v/>
      </c>
      <c r="J43" s="25">
        <f>Timesheet[[#This Row],[Hours]]*Timesheet[[#This Row],[Cost Rate]]</f>
        <v/>
      </c>
    </row>
    <row r="44">
      <c r="A44" s="23" t="n">
        <v>46268</v>
      </c>
      <c r="B44" s="19" t="inlineStr">
        <is>
          <t>Shraddha Bagale</t>
        </is>
      </c>
      <c r="C44" s="19" t="inlineStr">
        <is>
          <t>Retail Analytics</t>
        </is>
      </c>
      <c r="D44" s="19" t="inlineStr">
        <is>
          <t>Development</t>
        </is>
      </c>
      <c r="E44" s="24" t="n">
        <v>8</v>
      </c>
      <c r="F44" s="19" t="inlineStr">
        <is>
          <t>Yes</t>
        </is>
      </c>
      <c r="G44" s="25">
        <f>_xlfn.XLOOKUP(Timesheet[[#This Row],[Employee]],Team[Employee],Team[Bill Rate],0)</f>
        <v/>
      </c>
      <c r="H44" s="25">
        <f>_xlfn.XLOOKUP(Timesheet[[#This Row],[Employee]],Team[Employee],Team[Cost Rate],0)</f>
        <v/>
      </c>
      <c r="I44" s="25">
        <f>IF(Timesheet[[#This Row],[Billable]]="Yes",Timesheet[[#This Row],[Hours]]*Timesheet[[#This Row],[Bill Rate]],0)</f>
        <v/>
      </c>
      <c r="J44" s="25">
        <f>Timesheet[[#This Row],[Hours]]*Timesheet[[#This Row],[Cost Rate]]</f>
        <v/>
      </c>
    </row>
    <row r="45">
      <c r="A45" s="23" t="n">
        <v>46269</v>
      </c>
      <c r="B45" s="19" t="inlineStr">
        <is>
          <t>Shahrukh</t>
        </is>
      </c>
      <c r="C45" s="19" t="inlineStr">
        <is>
          <t>Data Migration</t>
        </is>
      </c>
      <c r="D45" s="19" t="inlineStr">
        <is>
          <t>Meeting</t>
        </is>
      </c>
      <c r="E45" s="24" t="n">
        <v>8</v>
      </c>
      <c r="F45" s="19" t="inlineStr">
        <is>
          <t>No</t>
        </is>
      </c>
      <c r="G45" s="25">
        <f>_xlfn.XLOOKUP(Timesheet[[#This Row],[Employee]],Team[Employee],Team[Bill Rate],0)</f>
        <v/>
      </c>
      <c r="H45" s="25">
        <f>_xlfn.XLOOKUP(Timesheet[[#This Row],[Employee]],Team[Employee],Team[Cost Rate],0)</f>
        <v/>
      </c>
      <c r="I45" s="25">
        <f>IF(Timesheet[[#This Row],[Billable]]="Yes",Timesheet[[#This Row],[Hours]]*Timesheet[[#This Row],[Bill Rate]],0)</f>
        <v/>
      </c>
      <c r="J45" s="25">
        <f>Timesheet[[#This Row],[Hours]]*Timesheet[[#This Row],[Cost Rate]]</f>
        <v/>
      </c>
    </row>
    <row r="46">
      <c r="A46" s="23" t="n">
        <v>46266</v>
      </c>
      <c r="B46" s="19" t="inlineStr">
        <is>
          <t>Amir</t>
        </is>
      </c>
      <c r="C46" s="19" t="inlineStr">
        <is>
          <t>ERP Support</t>
        </is>
      </c>
      <c r="D46" s="19" t="inlineStr">
        <is>
          <t>Development</t>
        </is>
      </c>
      <c r="E46" s="24" t="n">
        <v>8</v>
      </c>
      <c r="F46" s="19" t="inlineStr">
        <is>
          <t>Yes</t>
        </is>
      </c>
      <c r="G46" s="25">
        <f>_xlfn.XLOOKUP(Timesheet[[#This Row],[Employee]],Team[Employee],Team[Bill Rate],0)</f>
        <v/>
      </c>
      <c r="H46" s="25">
        <f>_xlfn.XLOOKUP(Timesheet[[#This Row],[Employee]],Team[Employee],Team[Cost Rate],0)</f>
        <v/>
      </c>
      <c r="I46" s="25">
        <f>IF(Timesheet[[#This Row],[Billable]]="Yes",Timesheet[[#This Row],[Hours]]*Timesheet[[#This Row],[Bill Rate]],0)</f>
        <v/>
      </c>
      <c r="J46" s="25">
        <f>Timesheet[[#This Row],[Hours]]*Timesheet[[#This Row],[Cost Rate]]</f>
        <v/>
      </c>
    </row>
    <row r="47">
      <c r="A47" s="23" t="n">
        <v>46272</v>
      </c>
      <c r="B47" s="19" t="inlineStr">
        <is>
          <t>Salman</t>
        </is>
      </c>
      <c r="C47" s="19" t="inlineStr">
        <is>
          <t>Retail Analytics</t>
        </is>
      </c>
      <c r="D47" s="19" t="inlineStr">
        <is>
          <t>Testing</t>
        </is>
      </c>
      <c r="E47" s="24" t="n">
        <v>8</v>
      </c>
      <c r="F47" s="19" t="inlineStr">
        <is>
          <t>Yes</t>
        </is>
      </c>
      <c r="G47" s="25">
        <f>_xlfn.XLOOKUP(Timesheet[[#This Row],[Employee]],Team[Employee],Team[Bill Rate],0)</f>
        <v/>
      </c>
      <c r="H47" s="25">
        <f>_xlfn.XLOOKUP(Timesheet[[#This Row],[Employee]],Team[Employee],Team[Cost Rate],0)</f>
        <v/>
      </c>
      <c r="I47" s="25">
        <f>IF(Timesheet[[#This Row],[Billable]]="Yes",Timesheet[[#This Row],[Hours]]*Timesheet[[#This Row],[Bill Rate]],0)</f>
        <v/>
      </c>
      <c r="J47" s="25">
        <f>Timesheet[[#This Row],[Hours]]*Timesheet[[#This Row],[Cost Rate]]</f>
        <v/>
      </c>
    </row>
    <row r="48">
      <c r="A48" s="23" t="n">
        <v>46268</v>
      </c>
      <c r="B48" s="19" t="inlineStr">
        <is>
          <t>Zoya</t>
        </is>
      </c>
      <c r="C48" s="19" t="inlineStr">
        <is>
          <t>Clinic App</t>
        </is>
      </c>
      <c r="D48" s="19" t="inlineStr">
        <is>
          <t>Testing</t>
        </is>
      </c>
      <c r="E48" s="24" t="n">
        <v>4</v>
      </c>
      <c r="F48" s="19" t="inlineStr">
        <is>
          <t>Yes</t>
        </is>
      </c>
      <c r="G48" s="25">
        <f>_xlfn.XLOOKUP(Timesheet[[#This Row],[Employee]],Team[Employee],Team[Bill Rate],0)</f>
        <v/>
      </c>
      <c r="H48" s="25">
        <f>_xlfn.XLOOKUP(Timesheet[[#This Row],[Employee]],Team[Employee],Team[Cost Rate],0)</f>
        <v/>
      </c>
      <c r="I48" s="25">
        <f>IF(Timesheet[[#This Row],[Billable]]="Yes",Timesheet[[#This Row],[Hours]]*Timesheet[[#This Row],[Bill Rate]],0)</f>
        <v/>
      </c>
      <c r="J48" s="25">
        <f>Timesheet[[#This Row],[Hours]]*Timesheet[[#This Row],[Cost Rate]]</f>
        <v/>
      </c>
    </row>
    <row r="49">
      <c r="A49" s="23" t="n">
        <v>46266</v>
      </c>
      <c r="B49" s="19" t="inlineStr">
        <is>
          <t>Ravina</t>
        </is>
      </c>
      <c r="C49" s="19" t="inlineStr">
        <is>
          <t>Retail Analytics</t>
        </is>
      </c>
      <c r="D49" s="19" t="inlineStr">
        <is>
          <t>Meeting</t>
        </is>
      </c>
      <c r="E49" s="24" t="n">
        <v>8</v>
      </c>
      <c r="F49" s="19" t="inlineStr">
        <is>
          <t>No</t>
        </is>
      </c>
      <c r="G49" s="25">
        <f>_xlfn.XLOOKUP(Timesheet[[#This Row],[Employee]],Team[Employee],Team[Bill Rate],0)</f>
        <v/>
      </c>
      <c r="H49" s="25">
        <f>_xlfn.XLOOKUP(Timesheet[[#This Row],[Employee]],Team[Employee],Team[Cost Rate],0)</f>
        <v/>
      </c>
      <c r="I49" s="25">
        <f>IF(Timesheet[[#This Row],[Billable]]="Yes",Timesheet[[#This Row],[Hours]]*Timesheet[[#This Row],[Bill Rate]],0)</f>
        <v/>
      </c>
      <c r="J49" s="25">
        <f>Timesheet[[#This Row],[Hours]]*Timesheet[[#This Row],[Cost Rate]]</f>
        <v/>
      </c>
    </row>
    <row r="50">
      <c r="A50" s="23" t="n">
        <v>46267</v>
      </c>
      <c r="B50" s="19" t="inlineStr">
        <is>
          <t>Raja</t>
        </is>
      </c>
      <c r="C50" s="19" t="inlineStr">
        <is>
          <t>Bank Portal Revamp</t>
        </is>
      </c>
      <c r="D50" s="19" t="inlineStr">
        <is>
          <t>Training</t>
        </is>
      </c>
      <c r="E50" s="24" t="n">
        <v>6</v>
      </c>
      <c r="F50" s="19" t="inlineStr">
        <is>
          <t>Yes</t>
        </is>
      </c>
      <c r="G50" s="25">
        <f>_xlfn.XLOOKUP(Timesheet[[#This Row],[Employee]],Team[Employee],Team[Bill Rate],0)</f>
        <v/>
      </c>
      <c r="H50" s="25">
        <f>_xlfn.XLOOKUP(Timesheet[[#This Row],[Employee]],Team[Employee],Team[Cost Rate],0)</f>
        <v/>
      </c>
      <c r="I50" s="25">
        <f>IF(Timesheet[[#This Row],[Billable]]="Yes",Timesheet[[#This Row],[Hours]]*Timesheet[[#This Row],[Bill Rate]],0)</f>
        <v/>
      </c>
      <c r="J50" s="25">
        <f>Timesheet[[#This Row],[Hours]]*Timesheet[[#This Row],[Cost Rate]]</f>
        <v/>
      </c>
    </row>
    <row r="51">
      <c r="A51" s="23" t="n">
        <v>46272</v>
      </c>
      <c r="B51" s="19" t="inlineStr">
        <is>
          <t>Rani</t>
        </is>
      </c>
      <c r="C51" s="19" t="inlineStr">
        <is>
          <t>Clinic App</t>
        </is>
      </c>
      <c r="D51" s="19" t="inlineStr">
        <is>
          <t>Support</t>
        </is>
      </c>
      <c r="E51" s="24" t="n">
        <v>6</v>
      </c>
      <c r="F51" s="19" t="inlineStr">
        <is>
          <t>Yes</t>
        </is>
      </c>
      <c r="G51" s="25">
        <f>_xlfn.XLOOKUP(Timesheet[[#This Row],[Employee]],Team[Employee],Team[Bill Rate],0)</f>
        <v/>
      </c>
      <c r="H51" s="25">
        <f>_xlfn.XLOOKUP(Timesheet[[#This Row],[Employee]],Team[Employee],Team[Cost Rate],0)</f>
        <v/>
      </c>
      <c r="I51" s="25">
        <f>IF(Timesheet[[#This Row],[Billable]]="Yes",Timesheet[[#This Row],[Hours]]*Timesheet[[#This Row],[Bill Rate]],0)</f>
        <v/>
      </c>
      <c r="J51" s="25">
        <f>Timesheet[[#This Row],[Hours]]*Timesheet[[#This Row],[Cost Rate]]</f>
        <v/>
      </c>
    </row>
    <row r="52">
      <c r="A52" s="23" t="n">
        <v>46276</v>
      </c>
      <c r="B52" s="19" t="inlineStr">
        <is>
          <t>Shraddha Bagale</t>
        </is>
      </c>
      <c r="C52" s="19" t="inlineStr">
        <is>
          <t>Data Migration</t>
        </is>
      </c>
      <c r="D52" s="19" t="inlineStr">
        <is>
          <t>Training</t>
        </is>
      </c>
      <c r="E52" s="24" t="n">
        <v>4</v>
      </c>
      <c r="F52" s="19" t="inlineStr">
        <is>
          <t>No</t>
        </is>
      </c>
      <c r="G52" s="25">
        <f>_xlfn.XLOOKUP(Timesheet[[#This Row],[Employee]],Team[Employee],Team[Bill Rate],0)</f>
        <v/>
      </c>
      <c r="H52" s="25">
        <f>_xlfn.XLOOKUP(Timesheet[[#This Row],[Employee]],Team[Employee],Team[Cost Rate],0)</f>
        <v/>
      </c>
      <c r="I52" s="25">
        <f>IF(Timesheet[[#This Row],[Billable]]="Yes",Timesheet[[#This Row],[Hours]]*Timesheet[[#This Row],[Bill Rate]],0)</f>
        <v/>
      </c>
      <c r="J52" s="25">
        <f>Timesheet[[#This Row],[Hours]]*Timesheet[[#This Row],[Cost Rate]]</f>
        <v/>
      </c>
    </row>
    <row r="53">
      <c r="A53" s="23" t="n">
        <v>46268</v>
      </c>
      <c r="B53" s="19" t="inlineStr">
        <is>
          <t>Shahrukh</t>
        </is>
      </c>
      <c r="C53" s="19" t="inlineStr">
        <is>
          <t>Bank Portal Revamp</t>
        </is>
      </c>
      <c r="D53" s="19" t="inlineStr">
        <is>
          <t>Testing</t>
        </is>
      </c>
      <c r="E53" s="24" t="n">
        <v>8</v>
      </c>
      <c r="F53" s="19" t="inlineStr">
        <is>
          <t>Yes</t>
        </is>
      </c>
      <c r="G53" s="25">
        <f>_xlfn.XLOOKUP(Timesheet[[#This Row],[Employee]],Team[Employee],Team[Bill Rate],0)</f>
        <v/>
      </c>
      <c r="H53" s="25">
        <f>_xlfn.XLOOKUP(Timesheet[[#This Row],[Employee]],Team[Employee],Team[Cost Rate],0)</f>
        <v/>
      </c>
      <c r="I53" s="25">
        <f>IF(Timesheet[[#This Row],[Billable]]="Yes",Timesheet[[#This Row],[Hours]]*Timesheet[[#This Row],[Bill Rate]],0)</f>
        <v/>
      </c>
      <c r="J53" s="25">
        <f>Timesheet[[#This Row],[Hours]]*Timesheet[[#This Row],[Cost Rate]]</f>
        <v/>
      </c>
    </row>
    <row r="54">
      <c r="A54" s="23" t="n">
        <v>46269</v>
      </c>
      <c r="B54" s="19" t="inlineStr">
        <is>
          <t>Amir</t>
        </is>
      </c>
      <c r="C54" s="19" t="inlineStr">
        <is>
          <t>ERP Support</t>
        </is>
      </c>
      <c r="D54" s="19" t="inlineStr">
        <is>
          <t>Development</t>
        </is>
      </c>
      <c r="E54" s="24" t="n">
        <v>8</v>
      </c>
      <c r="F54" s="19" t="inlineStr">
        <is>
          <t>Yes</t>
        </is>
      </c>
      <c r="G54" s="25">
        <f>_xlfn.XLOOKUP(Timesheet[[#This Row],[Employee]],Team[Employee],Team[Bill Rate],0)</f>
        <v/>
      </c>
      <c r="H54" s="25">
        <f>_xlfn.XLOOKUP(Timesheet[[#This Row],[Employee]],Team[Employee],Team[Cost Rate],0)</f>
        <v/>
      </c>
      <c r="I54" s="25">
        <f>IF(Timesheet[[#This Row],[Billable]]="Yes",Timesheet[[#This Row],[Hours]]*Timesheet[[#This Row],[Bill Rate]],0)</f>
        <v/>
      </c>
      <c r="J54" s="25">
        <f>Timesheet[[#This Row],[Hours]]*Timesheet[[#This Row],[Cost Rate]]</f>
        <v/>
      </c>
    </row>
    <row r="55">
      <c r="A55" s="23" t="n">
        <v>46275</v>
      </c>
      <c r="B55" s="19" t="inlineStr">
        <is>
          <t>Salman</t>
        </is>
      </c>
      <c r="C55" s="19" t="inlineStr">
        <is>
          <t>Clinic App</t>
        </is>
      </c>
      <c r="D55" s="19" t="inlineStr">
        <is>
          <t>Development</t>
        </is>
      </c>
      <c r="E55" s="24" t="n">
        <v>4</v>
      </c>
      <c r="F55" s="19" t="inlineStr">
        <is>
          <t>Yes</t>
        </is>
      </c>
      <c r="G55" s="25">
        <f>_xlfn.XLOOKUP(Timesheet[[#This Row],[Employee]],Team[Employee],Team[Bill Rate],0)</f>
        <v/>
      </c>
      <c r="H55" s="25">
        <f>_xlfn.XLOOKUP(Timesheet[[#This Row],[Employee]],Team[Employee],Team[Cost Rate],0)</f>
        <v/>
      </c>
      <c r="I55" s="25">
        <f>IF(Timesheet[[#This Row],[Billable]]="Yes",Timesheet[[#This Row],[Hours]]*Timesheet[[#This Row],[Bill Rate]],0)</f>
        <v/>
      </c>
      <c r="J55" s="25">
        <f>Timesheet[[#This Row],[Hours]]*Timesheet[[#This Row],[Cost Rate]]</f>
        <v/>
      </c>
    </row>
    <row r="56">
      <c r="A56" s="23" t="n">
        <v>46268</v>
      </c>
      <c r="B56" s="19" t="inlineStr">
        <is>
          <t>Zoya</t>
        </is>
      </c>
      <c r="C56" s="19" t="inlineStr">
        <is>
          <t>Retail Analytics</t>
        </is>
      </c>
      <c r="D56" s="19" t="inlineStr">
        <is>
          <t>Support</t>
        </is>
      </c>
      <c r="E56" s="24" t="n">
        <v>6</v>
      </c>
      <c r="F56" s="19" t="inlineStr">
        <is>
          <t>Yes</t>
        </is>
      </c>
      <c r="G56" s="25">
        <f>_xlfn.XLOOKUP(Timesheet[[#This Row],[Employee]],Team[Employee],Team[Bill Rate],0)</f>
        <v/>
      </c>
      <c r="H56" s="25">
        <f>_xlfn.XLOOKUP(Timesheet[[#This Row],[Employee]],Team[Employee],Team[Cost Rate],0)</f>
        <v/>
      </c>
      <c r="I56" s="25">
        <f>IF(Timesheet[[#This Row],[Billable]]="Yes",Timesheet[[#This Row],[Hours]]*Timesheet[[#This Row],[Bill Rate]],0)</f>
        <v/>
      </c>
      <c r="J56" s="25">
        <f>Timesheet[[#This Row],[Hours]]*Timesheet[[#This Row],[Cost Rate]]</f>
        <v/>
      </c>
    </row>
    <row r="57">
      <c r="A57" s="23" t="n">
        <v>46266</v>
      </c>
      <c r="B57" s="19" t="inlineStr">
        <is>
          <t>Ravina</t>
        </is>
      </c>
      <c r="C57" s="19" t="inlineStr">
        <is>
          <t>Retail Analytics</t>
        </is>
      </c>
      <c r="D57" s="19" t="inlineStr">
        <is>
          <t>Meeting</t>
        </is>
      </c>
      <c r="E57" s="24" t="n">
        <v>8</v>
      </c>
      <c r="F57" s="19" t="inlineStr">
        <is>
          <t>Yes</t>
        </is>
      </c>
      <c r="G57" s="25">
        <f>_xlfn.XLOOKUP(Timesheet[[#This Row],[Employee]],Team[Employee],Team[Bill Rate],0)</f>
        <v/>
      </c>
      <c r="H57" s="25">
        <f>_xlfn.XLOOKUP(Timesheet[[#This Row],[Employee]],Team[Employee],Team[Cost Rate],0)</f>
        <v/>
      </c>
      <c r="I57" s="25">
        <f>IF(Timesheet[[#This Row],[Billable]]="Yes",Timesheet[[#This Row],[Hours]]*Timesheet[[#This Row],[Bill Rate]],0)</f>
        <v/>
      </c>
      <c r="J57" s="25">
        <f>Timesheet[[#This Row],[Hours]]*Timesheet[[#This Row],[Cost Rate]]</f>
        <v/>
      </c>
    </row>
    <row r="58">
      <c r="A58" s="23" t="n">
        <v>46273</v>
      </c>
      <c r="B58" s="19" t="inlineStr">
        <is>
          <t>Raja</t>
        </is>
      </c>
      <c r="C58" s="19" t="inlineStr">
        <is>
          <t>Data Migration</t>
        </is>
      </c>
      <c r="D58" s="19" t="inlineStr">
        <is>
          <t>Support</t>
        </is>
      </c>
      <c r="E58" s="24" t="n">
        <v>4</v>
      </c>
      <c r="F58" s="19" t="inlineStr">
        <is>
          <t>Yes</t>
        </is>
      </c>
      <c r="G58" s="25">
        <f>_xlfn.XLOOKUP(Timesheet[[#This Row],[Employee]],Team[Employee],Team[Bill Rate],0)</f>
        <v/>
      </c>
      <c r="H58" s="25">
        <f>_xlfn.XLOOKUP(Timesheet[[#This Row],[Employee]],Team[Employee],Team[Cost Rate],0)</f>
        <v/>
      </c>
      <c r="I58" s="25">
        <f>IF(Timesheet[[#This Row],[Billable]]="Yes",Timesheet[[#This Row],[Hours]]*Timesheet[[#This Row],[Bill Rate]],0)</f>
        <v/>
      </c>
      <c r="J58" s="25">
        <f>Timesheet[[#This Row],[Hours]]*Timesheet[[#This Row],[Cost Rate]]</f>
        <v/>
      </c>
    </row>
    <row r="59">
      <c r="A59" s="23" t="n">
        <v>46273</v>
      </c>
      <c r="B59" s="19" t="inlineStr">
        <is>
          <t>Rani</t>
        </is>
      </c>
      <c r="C59" s="19" t="inlineStr">
        <is>
          <t>ERP Support</t>
        </is>
      </c>
      <c r="D59" s="19" t="inlineStr">
        <is>
          <t>Support</t>
        </is>
      </c>
      <c r="E59" s="24" t="n">
        <v>8</v>
      </c>
      <c r="F59" s="19" t="inlineStr">
        <is>
          <t>Yes</t>
        </is>
      </c>
      <c r="G59" s="25">
        <f>_xlfn.XLOOKUP(Timesheet[[#This Row],[Employee]],Team[Employee],Team[Bill Rate],0)</f>
        <v/>
      </c>
      <c r="H59" s="25">
        <f>_xlfn.XLOOKUP(Timesheet[[#This Row],[Employee]],Team[Employee],Team[Cost Rate],0)</f>
        <v/>
      </c>
      <c r="I59" s="25">
        <f>IF(Timesheet[[#This Row],[Billable]]="Yes",Timesheet[[#This Row],[Hours]]*Timesheet[[#This Row],[Bill Rate]],0)</f>
        <v/>
      </c>
      <c r="J59" s="25">
        <f>Timesheet[[#This Row],[Hours]]*Timesheet[[#This Row],[Cost Rate]]</f>
        <v/>
      </c>
    </row>
    <row r="60">
      <c r="A60" s="23" t="n">
        <v>46276</v>
      </c>
      <c r="B60" s="19" t="inlineStr">
        <is>
          <t>Shraddha Bagale</t>
        </is>
      </c>
      <c r="C60" s="19" t="inlineStr">
        <is>
          <t>ERP Support</t>
        </is>
      </c>
      <c r="D60" s="19" t="inlineStr">
        <is>
          <t>Testing</t>
        </is>
      </c>
      <c r="E60" s="24" t="n">
        <v>9</v>
      </c>
      <c r="F60" s="19" t="inlineStr">
        <is>
          <t>Yes</t>
        </is>
      </c>
      <c r="G60" s="25">
        <f>_xlfn.XLOOKUP(Timesheet[[#This Row],[Employee]],Team[Employee],Team[Bill Rate],0)</f>
        <v/>
      </c>
      <c r="H60" s="25">
        <f>_xlfn.XLOOKUP(Timesheet[[#This Row],[Employee]],Team[Employee],Team[Cost Rate],0)</f>
        <v/>
      </c>
      <c r="I60" s="25">
        <f>IF(Timesheet[[#This Row],[Billable]]="Yes",Timesheet[[#This Row],[Hours]]*Timesheet[[#This Row],[Bill Rate]],0)</f>
        <v/>
      </c>
      <c r="J60" s="25">
        <f>Timesheet[[#This Row],[Hours]]*Timesheet[[#This Row],[Cost Rate]]</f>
        <v/>
      </c>
    </row>
    <row r="61">
      <c r="A61" s="23" t="n">
        <v>46275</v>
      </c>
      <c r="B61" s="19" t="inlineStr">
        <is>
          <t>Shahrukh</t>
        </is>
      </c>
      <c r="C61" s="19" t="inlineStr">
        <is>
          <t>Bank Portal Revamp</t>
        </is>
      </c>
      <c r="D61" s="19" t="inlineStr">
        <is>
          <t>Training</t>
        </is>
      </c>
      <c r="E61" s="24" t="n">
        <v>8</v>
      </c>
      <c r="F61" s="19" t="inlineStr">
        <is>
          <t>Yes</t>
        </is>
      </c>
      <c r="G61" s="25">
        <f>_xlfn.XLOOKUP(Timesheet[[#This Row],[Employee]],Team[Employee],Team[Bill Rate],0)</f>
        <v/>
      </c>
      <c r="H61" s="25">
        <f>_xlfn.XLOOKUP(Timesheet[[#This Row],[Employee]],Team[Employee],Team[Cost Rate],0)</f>
        <v/>
      </c>
      <c r="I61" s="25">
        <f>IF(Timesheet[[#This Row],[Billable]]="Yes",Timesheet[[#This Row],[Hours]]*Timesheet[[#This Row],[Bill Rate]],0)</f>
        <v/>
      </c>
      <c r="J61" s="25">
        <f>Timesheet[[#This Row],[Hours]]*Timesheet[[#This Row],[Cost Rate]]</f>
        <v/>
      </c>
    </row>
    <row r="62">
      <c r="A62" s="23" t="n">
        <v>46274</v>
      </c>
      <c r="B62" s="19" t="inlineStr">
        <is>
          <t>Amir</t>
        </is>
      </c>
      <c r="C62" s="19" t="inlineStr">
        <is>
          <t>Clinic App</t>
        </is>
      </c>
      <c r="D62" s="19" t="inlineStr">
        <is>
          <t>Development</t>
        </is>
      </c>
      <c r="E62" s="24" t="n">
        <v>4</v>
      </c>
      <c r="F62" s="19" t="inlineStr">
        <is>
          <t>Yes</t>
        </is>
      </c>
      <c r="G62" s="25">
        <f>_xlfn.XLOOKUP(Timesheet[[#This Row],[Employee]],Team[Employee],Team[Bill Rate],0)</f>
        <v/>
      </c>
      <c r="H62" s="25">
        <f>_xlfn.XLOOKUP(Timesheet[[#This Row],[Employee]],Team[Employee],Team[Cost Rate],0)</f>
        <v/>
      </c>
      <c r="I62" s="25">
        <f>IF(Timesheet[[#This Row],[Billable]]="Yes",Timesheet[[#This Row],[Hours]]*Timesheet[[#This Row],[Bill Rate]],0)</f>
        <v/>
      </c>
      <c r="J62" s="25">
        <f>Timesheet[[#This Row],[Hours]]*Timesheet[[#This Row],[Cost Rate]]</f>
        <v/>
      </c>
    </row>
    <row r="63">
      <c r="A63" s="23" t="n">
        <v>46266</v>
      </c>
      <c r="B63" s="19" t="inlineStr">
        <is>
          <t>Salman</t>
        </is>
      </c>
      <c r="C63" s="19" t="inlineStr">
        <is>
          <t>Clinic App</t>
        </is>
      </c>
      <c r="D63" s="19" t="inlineStr">
        <is>
          <t>Training</t>
        </is>
      </c>
      <c r="E63" s="24" t="n">
        <v>6</v>
      </c>
      <c r="F63" s="19" t="inlineStr">
        <is>
          <t>No</t>
        </is>
      </c>
      <c r="G63" s="25">
        <f>_xlfn.XLOOKUP(Timesheet[[#This Row],[Employee]],Team[Employee],Team[Bill Rate],0)</f>
        <v/>
      </c>
      <c r="H63" s="25">
        <f>_xlfn.XLOOKUP(Timesheet[[#This Row],[Employee]],Team[Employee],Team[Cost Rate],0)</f>
        <v/>
      </c>
      <c r="I63" s="25">
        <f>IF(Timesheet[[#This Row],[Billable]]="Yes",Timesheet[[#This Row],[Hours]]*Timesheet[[#This Row],[Bill Rate]],0)</f>
        <v/>
      </c>
      <c r="J63" s="25">
        <f>Timesheet[[#This Row],[Hours]]*Timesheet[[#This Row],[Cost Rate]]</f>
        <v/>
      </c>
    </row>
    <row r="64">
      <c r="A64" s="23" t="n">
        <v>46273</v>
      </c>
      <c r="B64" s="19" t="inlineStr">
        <is>
          <t>Zoya</t>
        </is>
      </c>
      <c r="C64" s="19" t="inlineStr">
        <is>
          <t>Clinic App</t>
        </is>
      </c>
      <c r="D64" s="19" t="inlineStr">
        <is>
          <t>Development</t>
        </is>
      </c>
      <c r="E64" s="24" t="n">
        <v>8</v>
      </c>
      <c r="F64" s="19" t="inlineStr">
        <is>
          <t>Yes</t>
        </is>
      </c>
      <c r="G64" s="25">
        <f>_xlfn.XLOOKUP(Timesheet[[#This Row],[Employee]],Team[Employee],Team[Bill Rate],0)</f>
        <v/>
      </c>
      <c r="H64" s="25">
        <f>_xlfn.XLOOKUP(Timesheet[[#This Row],[Employee]],Team[Employee],Team[Cost Rate],0)</f>
        <v/>
      </c>
      <c r="I64" s="25">
        <f>IF(Timesheet[[#This Row],[Billable]]="Yes",Timesheet[[#This Row],[Hours]]*Timesheet[[#This Row],[Bill Rate]],0)</f>
        <v/>
      </c>
      <c r="J64" s="25">
        <f>Timesheet[[#This Row],[Hours]]*Timesheet[[#This Row],[Cost Rate]]</f>
        <v/>
      </c>
    </row>
    <row r="65">
      <c r="A65" s="23" t="n">
        <v>46272</v>
      </c>
      <c r="B65" s="19" t="inlineStr">
        <is>
          <t>Ravina</t>
        </is>
      </c>
      <c r="C65" s="19" t="inlineStr">
        <is>
          <t>Clinic App</t>
        </is>
      </c>
      <c r="D65" s="19" t="inlineStr">
        <is>
          <t>Development</t>
        </is>
      </c>
      <c r="E65" s="24" t="n">
        <v>8</v>
      </c>
      <c r="F65" s="19" t="inlineStr">
        <is>
          <t>Yes</t>
        </is>
      </c>
      <c r="G65" s="25">
        <f>_xlfn.XLOOKUP(Timesheet[[#This Row],[Employee]],Team[Employee],Team[Bill Rate],0)</f>
        <v/>
      </c>
      <c r="H65" s="25">
        <f>_xlfn.XLOOKUP(Timesheet[[#This Row],[Employee]],Team[Employee],Team[Cost Rate],0)</f>
        <v/>
      </c>
      <c r="I65" s="25">
        <f>IF(Timesheet[[#This Row],[Billable]]="Yes",Timesheet[[#This Row],[Hours]]*Timesheet[[#This Row],[Bill Rate]],0)</f>
        <v/>
      </c>
      <c r="J65" s="25">
        <f>Timesheet[[#This Row],[Hours]]*Timesheet[[#This Row],[Cost Rate]]</f>
        <v/>
      </c>
    </row>
    <row r="66">
      <c r="A66" s="23" t="n">
        <v>46274</v>
      </c>
      <c r="B66" s="19" t="inlineStr">
        <is>
          <t>Raja</t>
        </is>
      </c>
      <c r="C66" s="19" t="inlineStr">
        <is>
          <t>Data Migration</t>
        </is>
      </c>
      <c r="D66" s="19" t="inlineStr">
        <is>
          <t>Support</t>
        </is>
      </c>
      <c r="E66" s="24" t="n">
        <v>8</v>
      </c>
      <c r="F66" s="19" t="inlineStr">
        <is>
          <t>Yes</t>
        </is>
      </c>
      <c r="G66" s="25">
        <f>_xlfn.XLOOKUP(Timesheet[[#This Row],[Employee]],Team[Employee],Team[Bill Rate],0)</f>
        <v/>
      </c>
      <c r="H66" s="25">
        <f>_xlfn.XLOOKUP(Timesheet[[#This Row],[Employee]],Team[Employee],Team[Cost Rate],0)</f>
        <v/>
      </c>
      <c r="I66" s="25">
        <f>IF(Timesheet[[#This Row],[Billable]]="Yes",Timesheet[[#This Row],[Hours]]*Timesheet[[#This Row],[Bill Rate]],0)</f>
        <v/>
      </c>
      <c r="J66" s="25">
        <f>Timesheet[[#This Row],[Hours]]*Timesheet[[#This Row],[Cost Rate]]</f>
        <v/>
      </c>
    </row>
    <row r="67">
      <c r="A67" s="23" t="n">
        <v>46276</v>
      </c>
      <c r="B67" s="19" t="inlineStr">
        <is>
          <t>Rani</t>
        </is>
      </c>
      <c r="C67" s="19" t="inlineStr">
        <is>
          <t>ERP Support</t>
        </is>
      </c>
      <c r="D67" s="19" t="inlineStr">
        <is>
          <t>Development</t>
        </is>
      </c>
      <c r="E67" s="24" t="n">
        <v>8</v>
      </c>
      <c r="F67" s="19" t="inlineStr">
        <is>
          <t>Yes</t>
        </is>
      </c>
      <c r="G67" s="25">
        <f>_xlfn.XLOOKUP(Timesheet[[#This Row],[Employee]],Team[Employee],Team[Bill Rate],0)</f>
        <v/>
      </c>
      <c r="H67" s="25">
        <f>_xlfn.XLOOKUP(Timesheet[[#This Row],[Employee]],Team[Employee],Team[Cost Rate],0)</f>
        <v/>
      </c>
      <c r="I67" s="25">
        <f>IF(Timesheet[[#This Row],[Billable]]="Yes",Timesheet[[#This Row],[Hours]]*Timesheet[[#This Row],[Bill Rate]],0)</f>
        <v/>
      </c>
      <c r="J67" s="25">
        <f>Timesheet[[#This Row],[Hours]]*Timesheet[[#This Row],[Cost Rate]]</f>
        <v/>
      </c>
    </row>
    <row r="68">
      <c r="A68" s="23" t="n">
        <v>46275</v>
      </c>
      <c r="B68" s="19" t="inlineStr">
        <is>
          <t>Shraddha Bagale</t>
        </is>
      </c>
      <c r="C68" s="19" t="inlineStr">
        <is>
          <t>Data Migration</t>
        </is>
      </c>
      <c r="D68" s="19" t="inlineStr">
        <is>
          <t>Testing</t>
        </is>
      </c>
      <c r="E68" s="24" t="n">
        <v>8</v>
      </c>
      <c r="F68" s="19" t="inlineStr">
        <is>
          <t>Yes</t>
        </is>
      </c>
      <c r="G68" s="25">
        <f>_xlfn.XLOOKUP(Timesheet[[#This Row],[Employee]],Team[Employee],Team[Bill Rate],0)</f>
        <v/>
      </c>
      <c r="H68" s="25">
        <f>_xlfn.XLOOKUP(Timesheet[[#This Row],[Employee]],Team[Employee],Team[Cost Rate],0)</f>
        <v/>
      </c>
      <c r="I68" s="25">
        <f>IF(Timesheet[[#This Row],[Billable]]="Yes",Timesheet[[#This Row],[Hours]]*Timesheet[[#This Row],[Bill Rate]],0)</f>
        <v/>
      </c>
      <c r="J68" s="25">
        <f>Timesheet[[#This Row],[Hours]]*Timesheet[[#This Row],[Cost Rate]]</f>
        <v/>
      </c>
    </row>
    <row r="69">
      <c r="A69" s="23" t="n">
        <v>46272</v>
      </c>
      <c r="B69" s="19" t="inlineStr">
        <is>
          <t>Shahrukh</t>
        </is>
      </c>
      <c r="C69" s="19" t="inlineStr">
        <is>
          <t>Retail Analytics</t>
        </is>
      </c>
      <c r="D69" s="19" t="inlineStr">
        <is>
          <t>Testing</t>
        </is>
      </c>
      <c r="E69" s="24" t="n">
        <v>6</v>
      </c>
      <c r="F69" s="19" t="inlineStr">
        <is>
          <t>Yes</t>
        </is>
      </c>
      <c r="G69" s="25">
        <f>_xlfn.XLOOKUP(Timesheet[[#This Row],[Employee]],Team[Employee],Team[Bill Rate],0)</f>
        <v/>
      </c>
      <c r="H69" s="25">
        <f>_xlfn.XLOOKUP(Timesheet[[#This Row],[Employee]],Team[Employee],Team[Cost Rate],0)</f>
        <v/>
      </c>
      <c r="I69" s="25">
        <f>IF(Timesheet[[#This Row],[Billable]]="Yes",Timesheet[[#This Row],[Hours]]*Timesheet[[#This Row],[Bill Rate]],0)</f>
        <v/>
      </c>
      <c r="J69" s="25">
        <f>Timesheet[[#This Row],[Hours]]*Timesheet[[#This Row],[Cost Rate]]</f>
        <v/>
      </c>
    </row>
    <row r="70">
      <c r="A70" s="23" t="n">
        <v>46268</v>
      </c>
      <c r="B70" s="19" t="inlineStr">
        <is>
          <t>Amir</t>
        </is>
      </c>
      <c r="C70" s="19" t="inlineStr">
        <is>
          <t>Retail Analytics</t>
        </is>
      </c>
      <c r="D70" s="19" t="inlineStr">
        <is>
          <t>Training</t>
        </is>
      </c>
      <c r="E70" s="24" t="n">
        <v>8</v>
      </c>
      <c r="F70" s="19" t="inlineStr">
        <is>
          <t>No</t>
        </is>
      </c>
      <c r="G70" s="25">
        <f>_xlfn.XLOOKUP(Timesheet[[#This Row],[Employee]],Team[Employee],Team[Bill Rate],0)</f>
        <v/>
      </c>
      <c r="H70" s="25">
        <f>_xlfn.XLOOKUP(Timesheet[[#This Row],[Employee]],Team[Employee],Team[Cost Rate],0)</f>
        <v/>
      </c>
      <c r="I70" s="25">
        <f>IF(Timesheet[[#This Row],[Billable]]="Yes",Timesheet[[#This Row],[Hours]]*Timesheet[[#This Row],[Bill Rate]],0)</f>
        <v/>
      </c>
      <c r="J70" s="25">
        <f>Timesheet[[#This Row],[Hours]]*Timesheet[[#This Row],[Cost Rate]]</f>
        <v/>
      </c>
    </row>
    <row r="71">
      <c r="A71" s="23" t="n">
        <v>46269</v>
      </c>
      <c r="B71" s="19" t="inlineStr">
        <is>
          <t>Salman</t>
        </is>
      </c>
      <c r="C71" s="19" t="inlineStr">
        <is>
          <t>ERP Support</t>
        </is>
      </c>
      <c r="D71" s="19" t="inlineStr">
        <is>
          <t>Testing</t>
        </is>
      </c>
      <c r="E71" s="24" t="n">
        <v>8</v>
      </c>
      <c r="F71" s="19" t="inlineStr">
        <is>
          <t>Yes</t>
        </is>
      </c>
      <c r="G71" s="25">
        <f>_xlfn.XLOOKUP(Timesheet[[#This Row],[Employee]],Team[Employee],Team[Bill Rate],0)</f>
        <v/>
      </c>
      <c r="H71" s="25">
        <f>_xlfn.XLOOKUP(Timesheet[[#This Row],[Employee]],Team[Employee],Team[Cost Rate],0)</f>
        <v/>
      </c>
      <c r="I71" s="25">
        <f>IF(Timesheet[[#This Row],[Billable]]="Yes",Timesheet[[#This Row],[Hours]]*Timesheet[[#This Row],[Bill Rate]],0)</f>
        <v/>
      </c>
      <c r="J71" s="25">
        <f>Timesheet[[#This Row],[Hours]]*Timesheet[[#This Row],[Cost Rate]]</f>
        <v/>
      </c>
    </row>
    <row r="72">
      <c r="A72" s="23" t="n">
        <v>46273</v>
      </c>
      <c r="B72" s="19" t="inlineStr">
        <is>
          <t>Zoya</t>
        </is>
      </c>
      <c r="C72" s="19" t="inlineStr">
        <is>
          <t>Data Migration</t>
        </is>
      </c>
      <c r="D72" s="19" t="inlineStr">
        <is>
          <t>Development</t>
        </is>
      </c>
      <c r="E72" s="24" t="n">
        <v>8</v>
      </c>
      <c r="F72" s="19" t="inlineStr">
        <is>
          <t>Yes</t>
        </is>
      </c>
      <c r="G72" s="25">
        <f>_xlfn.XLOOKUP(Timesheet[[#This Row],[Employee]],Team[Employee],Team[Bill Rate],0)</f>
        <v/>
      </c>
      <c r="H72" s="25">
        <f>_xlfn.XLOOKUP(Timesheet[[#This Row],[Employee]],Team[Employee],Team[Cost Rate],0)</f>
        <v/>
      </c>
      <c r="I72" s="25">
        <f>IF(Timesheet[[#This Row],[Billable]]="Yes",Timesheet[[#This Row],[Hours]]*Timesheet[[#This Row],[Bill Rate]],0)</f>
        <v/>
      </c>
      <c r="J72" s="25">
        <f>Timesheet[[#This Row],[Hours]]*Timesheet[[#This Row],[Cost Rate]]</f>
        <v/>
      </c>
    </row>
    <row r="73">
      <c r="A73" s="23" t="n">
        <v>46268</v>
      </c>
      <c r="B73" s="19" t="inlineStr">
        <is>
          <t>Ravina</t>
        </is>
      </c>
      <c r="C73" s="19" t="inlineStr">
        <is>
          <t>Bank Portal Revamp</t>
        </is>
      </c>
      <c r="D73" s="19" t="inlineStr">
        <is>
          <t>Meeting</t>
        </is>
      </c>
      <c r="E73" s="24" t="n">
        <v>8</v>
      </c>
      <c r="F73" s="19" t="inlineStr">
        <is>
          <t>Yes</t>
        </is>
      </c>
      <c r="G73" s="25">
        <f>_xlfn.XLOOKUP(Timesheet[[#This Row],[Employee]],Team[Employee],Team[Bill Rate],0)</f>
        <v/>
      </c>
      <c r="H73" s="25">
        <f>_xlfn.XLOOKUP(Timesheet[[#This Row],[Employee]],Team[Employee],Team[Cost Rate],0)</f>
        <v/>
      </c>
      <c r="I73" s="25">
        <f>IF(Timesheet[[#This Row],[Billable]]="Yes",Timesheet[[#This Row],[Hours]]*Timesheet[[#This Row],[Bill Rate]],0)</f>
        <v/>
      </c>
      <c r="J73" s="25">
        <f>Timesheet[[#This Row],[Hours]]*Timesheet[[#This Row],[Cost Rate]]</f>
        <v/>
      </c>
    </row>
    <row r="74">
      <c r="A74" s="23" t="n">
        <v>46269</v>
      </c>
      <c r="B74" s="19" t="inlineStr">
        <is>
          <t>Raja</t>
        </is>
      </c>
      <c r="C74" s="19" t="inlineStr">
        <is>
          <t>Data Migration</t>
        </is>
      </c>
      <c r="D74" s="19" t="inlineStr">
        <is>
          <t>Development</t>
        </is>
      </c>
      <c r="E74" s="24" t="n">
        <v>6</v>
      </c>
      <c r="F74" s="19" t="inlineStr">
        <is>
          <t>Yes</t>
        </is>
      </c>
      <c r="G74" s="25">
        <f>_xlfn.XLOOKUP(Timesheet[[#This Row],[Employee]],Team[Employee],Team[Bill Rate],0)</f>
        <v/>
      </c>
      <c r="H74" s="25">
        <f>_xlfn.XLOOKUP(Timesheet[[#This Row],[Employee]],Team[Employee],Team[Cost Rate],0)</f>
        <v/>
      </c>
      <c r="I74" s="25">
        <f>IF(Timesheet[[#This Row],[Billable]]="Yes",Timesheet[[#This Row],[Hours]]*Timesheet[[#This Row],[Bill Rate]],0)</f>
        <v/>
      </c>
      <c r="J74" s="25">
        <f>Timesheet[[#This Row],[Hours]]*Timesheet[[#This Row],[Cost Rate]]</f>
        <v/>
      </c>
    </row>
    <row r="75">
      <c r="A75" s="23" t="n">
        <v>46276</v>
      </c>
      <c r="B75" s="19" t="inlineStr">
        <is>
          <t>Rani</t>
        </is>
      </c>
      <c r="C75" s="19" t="inlineStr">
        <is>
          <t>Bank Portal Revamp</t>
        </is>
      </c>
      <c r="D75" s="19" t="inlineStr">
        <is>
          <t>Development</t>
        </is>
      </c>
      <c r="E75" s="24" t="n">
        <v>8</v>
      </c>
      <c r="F75" s="19" t="inlineStr">
        <is>
          <t>Yes</t>
        </is>
      </c>
      <c r="G75" s="25">
        <f>_xlfn.XLOOKUP(Timesheet[[#This Row],[Employee]],Team[Employee],Team[Bill Rate],0)</f>
        <v/>
      </c>
      <c r="H75" s="25">
        <f>_xlfn.XLOOKUP(Timesheet[[#This Row],[Employee]],Team[Employee],Team[Cost Rate],0)</f>
        <v/>
      </c>
      <c r="I75" s="25">
        <f>IF(Timesheet[[#This Row],[Billable]]="Yes",Timesheet[[#This Row],[Hours]]*Timesheet[[#This Row],[Bill Rate]],0)</f>
        <v/>
      </c>
      <c r="J75" s="25">
        <f>Timesheet[[#This Row],[Hours]]*Timesheet[[#This Row],[Cost Rate]]</f>
        <v/>
      </c>
    </row>
    <row r="76">
      <c r="A76" s="23" t="n">
        <v>46268</v>
      </c>
      <c r="B76" s="19" t="inlineStr">
        <is>
          <t>Shraddha Bagale</t>
        </is>
      </c>
      <c r="C76" s="19" t="inlineStr">
        <is>
          <t>Bank Portal Revamp</t>
        </is>
      </c>
      <c r="D76" s="19" t="inlineStr">
        <is>
          <t>Testing</t>
        </is>
      </c>
      <c r="E76" s="24" t="n">
        <v>8</v>
      </c>
      <c r="F76" s="19" t="inlineStr">
        <is>
          <t>Yes</t>
        </is>
      </c>
      <c r="G76" s="25">
        <f>_xlfn.XLOOKUP(Timesheet[[#This Row],[Employee]],Team[Employee],Team[Bill Rate],0)</f>
        <v/>
      </c>
      <c r="H76" s="25">
        <f>_xlfn.XLOOKUP(Timesheet[[#This Row],[Employee]],Team[Employee],Team[Cost Rate],0)</f>
        <v/>
      </c>
      <c r="I76" s="25">
        <f>IF(Timesheet[[#This Row],[Billable]]="Yes",Timesheet[[#This Row],[Hours]]*Timesheet[[#This Row],[Bill Rate]],0)</f>
        <v/>
      </c>
      <c r="J76" s="25">
        <f>Timesheet[[#This Row],[Hours]]*Timesheet[[#This Row],[Cost Rate]]</f>
        <v/>
      </c>
    </row>
    <row r="77">
      <c r="A77" s="23" t="n">
        <v>46269</v>
      </c>
      <c r="B77" s="19" t="inlineStr">
        <is>
          <t>Shahrukh</t>
        </is>
      </c>
      <c r="C77" s="19" t="inlineStr">
        <is>
          <t>Retail Analytics</t>
        </is>
      </c>
      <c r="D77" s="19" t="inlineStr">
        <is>
          <t>Development</t>
        </is>
      </c>
      <c r="E77" s="24" t="n">
        <v>4</v>
      </c>
      <c r="F77" s="19" t="inlineStr">
        <is>
          <t>Yes</t>
        </is>
      </c>
      <c r="G77" s="25">
        <f>_xlfn.XLOOKUP(Timesheet[[#This Row],[Employee]],Team[Employee],Team[Bill Rate],0)</f>
        <v/>
      </c>
      <c r="H77" s="25">
        <f>_xlfn.XLOOKUP(Timesheet[[#This Row],[Employee]],Team[Employee],Team[Cost Rate],0)</f>
        <v/>
      </c>
      <c r="I77" s="25">
        <f>IF(Timesheet[[#This Row],[Billable]]="Yes",Timesheet[[#This Row],[Hours]]*Timesheet[[#This Row],[Bill Rate]],0)</f>
        <v/>
      </c>
      <c r="J77" s="25">
        <f>Timesheet[[#This Row],[Hours]]*Timesheet[[#This Row],[Cost Rate]]</f>
        <v/>
      </c>
    </row>
    <row r="78">
      <c r="A78" s="23" t="n">
        <v>46269</v>
      </c>
      <c r="B78" s="19" t="inlineStr">
        <is>
          <t>Amir</t>
        </is>
      </c>
      <c r="C78" s="19" t="inlineStr">
        <is>
          <t>Retail Analytics</t>
        </is>
      </c>
      <c r="D78" s="19" t="inlineStr">
        <is>
          <t>Development</t>
        </is>
      </c>
      <c r="E78" s="24" t="n">
        <v>9</v>
      </c>
      <c r="F78" s="19" t="inlineStr">
        <is>
          <t>Yes</t>
        </is>
      </c>
      <c r="G78" s="25">
        <f>_xlfn.XLOOKUP(Timesheet[[#This Row],[Employee]],Team[Employee],Team[Bill Rate],0)</f>
        <v/>
      </c>
      <c r="H78" s="25">
        <f>_xlfn.XLOOKUP(Timesheet[[#This Row],[Employee]],Team[Employee],Team[Cost Rate],0)</f>
        <v/>
      </c>
      <c r="I78" s="25">
        <f>IF(Timesheet[[#This Row],[Billable]]="Yes",Timesheet[[#This Row],[Hours]]*Timesheet[[#This Row],[Bill Rate]],0)</f>
        <v/>
      </c>
      <c r="J78" s="25">
        <f>Timesheet[[#This Row],[Hours]]*Timesheet[[#This Row],[Cost Rate]]</f>
        <v/>
      </c>
    </row>
    <row r="79">
      <c r="A79" s="23" t="n">
        <v>46272</v>
      </c>
      <c r="B79" s="19" t="inlineStr">
        <is>
          <t>Salman</t>
        </is>
      </c>
      <c r="C79" s="19" t="inlineStr">
        <is>
          <t>Data Migration</t>
        </is>
      </c>
      <c r="D79" s="19" t="inlineStr">
        <is>
          <t>Support</t>
        </is>
      </c>
      <c r="E79" s="24" t="n">
        <v>8</v>
      </c>
      <c r="F79" s="19" t="inlineStr">
        <is>
          <t>Yes</t>
        </is>
      </c>
      <c r="G79" s="25">
        <f>_xlfn.XLOOKUP(Timesheet[[#This Row],[Employee]],Team[Employee],Team[Bill Rate],0)</f>
        <v/>
      </c>
      <c r="H79" s="25">
        <f>_xlfn.XLOOKUP(Timesheet[[#This Row],[Employee]],Team[Employee],Team[Cost Rate],0)</f>
        <v/>
      </c>
      <c r="I79" s="25">
        <f>IF(Timesheet[[#This Row],[Billable]]="Yes",Timesheet[[#This Row],[Hours]]*Timesheet[[#This Row],[Bill Rate]],0)</f>
        <v/>
      </c>
      <c r="J79" s="25">
        <f>Timesheet[[#This Row],[Hours]]*Timesheet[[#This Row],[Cost Rate]]</f>
        <v/>
      </c>
    </row>
    <row r="80">
      <c r="A80" s="23" t="n">
        <v>46268</v>
      </c>
      <c r="B80" s="19" t="inlineStr">
        <is>
          <t>Zoya</t>
        </is>
      </c>
      <c r="C80" s="19" t="inlineStr">
        <is>
          <t>Bank Portal Revamp</t>
        </is>
      </c>
      <c r="D80" s="19" t="inlineStr">
        <is>
          <t>Meeting</t>
        </is>
      </c>
      <c r="E80" s="24" t="n">
        <v>4</v>
      </c>
      <c r="F80" s="19" t="inlineStr">
        <is>
          <t>No</t>
        </is>
      </c>
      <c r="G80" s="25">
        <f>_xlfn.XLOOKUP(Timesheet[[#This Row],[Employee]],Team[Employee],Team[Bill Rate],0)</f>
        <v/>
      </c>
      <c r="H80" s="25">
        <f>_xlfn.XLOOKUP(Timesheet[[#This Row],[Employee]],Team[Employee],Team[Cost Rate],0)</f>
        <v/>
      </c>
      <c r="I80" s="25">
        <f>IF(Timesheet[[#This Row],[Billable]]="Yes",Timesheet[[#This Row],[Hours]]*Timesheet[[#This Row],[Bill Rate]],0)</f>
        <v/>
      </c>
      <c r="J80" s="25">
        <f>Timesheet[[#This Row],[Hours]]*Timesheet[[#This Row],[Cost Rate]]</f>
        <v/>
      </c>
    </row>
    <row r="81">
      <c r="A81" s="23" t="n">
        <v>46274</v>
      </c>
      <c r="B81" s="19" t="inlineStr">
        <is>
          <t>Ravina</t>
        </is>
      </c>
      <c r="C81" s="19" t="inlineStr">
        <is>
          <t>Data Migration</t>
        </is>
      </c>
      <c r="D81" s="19" t="inlineStr">
        <is>
          <t>Testing</t>
        </is>
      </c>
      <c r="E81" s="24" t="n">
        <v>4</v>
      </c>
      <c r="F81" s="19" t="inlineStr">
        <is>
          <t>Yes</t>
        </is>
      </c>
      <c r="G81" s="25">
        <f>_xlfn.XLOOKUP(Timesheet[[#This Row],[Employee]],Team[Employee],Team[Bill Rate],0)</f>
        <v/>
      </c>
      <c r="H81" s="25">
        <f>_xlfn.XLOOKUP(Timesheet[[#This Row],[Employee]],Team[Employee],Team[Cost Rate],0)</f>
        <v/>
      </c>
      <c r="I81" s="25">
        <f>IF(Timesheet[[#This Row],[Billable]]="Yes",Timesheet[[#This Row],[Hours]]*Timesheet[[#This Row],[Bill Rate]],0)</f>
        <v/>
      </c>
      <c r="J81" s="25">
        <f>Timesheet[[#This Row],[Hours]]*Timesheet[[#This Row],[Cost Rate]]</f>
        <v/>
      </c>
    </row>
    <row r="82">
      <c r="A82" s="23" t="n">
        <v>46267</v>
      </c>
      <c r="B82" s="19" t="inlineStr">
        <is>
          <t>Raja</t>
        </is>
      </c>
      <c r="C82" s="19" t="inlineStr">
        <is>
          <t>ERP Support</t>
        </is>
      </c>
      <c r="D82" s="19" t="inlineStr">
        <is>
          <t>Development</t>
        </is>
      </c>
      <c r="E82" s="24" t="n">
        <v>8</v>
      </c>
      <c r="F82" s="19" t="inlineStr">
        <is>
          <t>Yes</t>
        </is>
      </c>
      <c r="G82" s="25">
        <f>_xlfn.XLOOKUP(Timesheet[[#This Row],[Employee]],Team[Employee],Team[Bill Rate],0)</f>
        <v/>
      </c>
      <c r="H82" s="25">
        <f>_xlfn.XLOOKUP(Timesheet[[#This Row],[Employee]],Team[Employee],Team[Cost Rate],0)</f>
        <v/>
      </c>
      <c r="I82" s="25">
        <f>IF(Timesheet[[#This Row],[Billable]]="Yes",Timesheet[[#This Row],[Hours]]*Timesheet[[#This Row],[Bill Rate]],0)</f>
        <v/>
      </c>
      <c r="J82" s="25">
        <f>Timesheet[[#This Row],[Hours]]*Timesheet[[#This Row],[Cost Rate]]</f>
        <v/>
      </c>
    </row>
    <row r="83">
      <c r="A83" s="23" t="n">
        <v>46275</v>
      </c>
      <c r="B83" s="19" t="inlineStr">
        <is>
          <t>Rani</t>
        </is>
      </c>
      <c r="C83" s="19" t="inlineStr">
        <is>
          <t>Data Migration</t>
        </is>
      </c>
      <c r="D83" s="19" t="inlineStr">
        <is>
          <t>Meeting</t>
        </is>
      </c>
      <c r="E83" s="24" t="n">
        <v>8</v>
      </c>
      <c r="F83" s="19" t="inlineStr">
        <is>
          <t>No</t>
        </is>
      </c>
      <c r="G83" s="25">
        <f>_xlfn.XLOOKUP(Timesheet[[#This Row],[Employee]],Team[Employee],Team[Bill Rate],0)</f>
        <v/>
      </c>
      <c r="H83" s="25">
        <f>_xlfn.XLOOKUP(Timesheet[[#This Row],[Employee]],Team[Employee],Team[Cost Rate],0)</f>
        <v/>
      </c>
      <c r="I83" s="25">
        <f>IF(Timesheet[[#This Row],[Billable]]="Yes",Timesheet[[#This Row],[Hours]]*Timesheet[[#This Row],[Bill Rate]],0)</f>
        <v/>
      </c>
      <c r="J83" s="25">
        <f>Timesheet[[#This Row],[Hours]]*Timesheet[[#This Row],[Cost Rate]]</f>
        <v/>
      </c>
    </row>
    <row r="84">
      <c r="A84" s="23" t="n">
        <v>46274</v>
      </c>
      <c r="B84" s="19" t="inlineStr">
        <is>
          <t>Shraddha Bagale</t>
        </is>
      </c>
      <c r="C84" s="19" t="inlineStr">
        <is>
          <t>Data Migration</t>
        </is>
      </c>
      <c r="D84" s="19" t="inlineStr">
        <is>
          <t>Testing</t>
        </is>
      </c>
      <c r="E84" s="24" t="n">
        <v>6</v>
      </c>
      <c r="F84" s="19" t="inlineStr">
        <is>
          <t>Yes</t>
        </is>
      </c>
      <c r="G84" s="25">
        <f>_xlfn.XLOOKUP(Timesheet[[#This Row],[Employee]],Team[Employee],Team[Bill Rate],0)</f>
        <v/>
      </c>
      <c r="H84" s="25">
        <f>_xlfn.XLOOKUP(Timesheet[[#This Row],[Employee]],Team[Employee],Team[Cost Rate],0)</f>
        <v/>
      </c>
      <c r="I84" s="25">
        <f>IF(Timesheet[[#This Row],[Billable]]="Yes",Timesheet[[#This Row],[Hours]]*Timesheet[[#This Row],[Bill Rate]],0)</f>
        <v/>
      </c>
      <c r="J84" s="25">
        <f>Timesheet[[#This Row],[Hours]]*Timesheet[[#This Row],[Cost Rate]]</f>
        <v/>
      </c>
    </row>
    <row r="85">
      <c r="A85" s="26" t="n"/>
      <c r="B85" s="21" t="n"/>
      <c r="C85" s="21" t="n"/>
      <c r="D85" s="21" t="n"/>
      <c r="E85" s="27" t="n"/>
      <c r="F85" s="21" t="n"/>
    </row>
    <row r="86">
      <c r="A86" s="26" t="n"/>
      <c r="B86" s="21" t="n"/>
      <c r="C86" s="21" t="n"/>
      <c r="D86" s="21" t="n"/>
      <c r="E86" s="27" t="n"/>
      <c r="F86" s="21" t="n"/>
    </row>
    <row r="87">
      <c r="A87" s="26" t="n"/>
      <c r="B87" s="21" t="n"/>
      <c r="C87" s="21" t="n"/>
      <c r="D87" s="21" t="n"/>
      <c r="E87" s="27" t="n"/>
      <c r="F87" s="21" t="n"/>
    </row>
    <row r="88">
      <c r="A88" s="26" t="n"/>
      <c r="B88" s="21" t="n"/>
      <c r="C88" s="21" t="n"/>
      <c r="D88" s="21" t="n"/>
      <c r="E88" s="27" t="n"/>
      <c r="F88" s="21" t="n"/>
    </row>
    <row r="89">
      <c r="A89" s="26" t="n"/>
      <c r="B89" s="21" t="n"/>
      <c r="C89" s="21" t="n"/>
      <c r="D89" s="21" t="n"/>
      <c r="E89" s="27" t="n"/>
      <c r="F89" s="21" t="n"/>
    </row>
    <row r="90">
      <c r="A90" s="26" t="n"/>
      <c r="B90" s="21" t="n"/>
      <c r="C90" s="21" t="n"/>
      <c r="D90" s="21" t="n"/>
      <c r="E90" s="27" t="n"/>
      <c r="F90" s="21" t="n"/>
    </row>
    <row r="91">
      <c r="A91" s="26" t="n"/>
      <c r="B91" s="21" t="n"/>
      <c r="C91" s="21" t="n"/>
      <c r="D91" s="21" t="n"/>
      <c r="E91" s="27" t="n"/>
      <c r="F91" s="21" t="n"/>
    </row>
    <row r="92">
      <c r="A92" s="26" t="n"/>
      <c r="B92" s="21" t="n"/>
      <c r="C92" s="21" t="n"/>
      <c r="D92" s="21" t="n"/>
      <c r="E92" s="27" t="n"/>
      <c r="F92" s="21" t="n"/>
    </row>
    <row r="93">
      <c r="A93" s="26" t="n"/>
      <c r="B93" s="21" t="n"/>
      <c r="C93" s="21" t="n"/>
      <c r="D93" s="21" t="n"/>
      <c r="E93" s="27" t="n"/>
      <c r="F93" s="21" t="n"/>
    </row>
    <row r="94">
      <c r="A94" s="26" t="n"/>
      <c r="B94" s="21" t="n"/>
      <c r="C94" s="21" t="n"/>
      <c r="D94" s="21" t="n"/>
      <c r="E94" s="27" t="n"/>
      <c r="F94" s="21" t="n"/>
    </row>
    <row r="95">
      <c r="A95" s="26" t="n"/>
      <c r="B95" s="21" t="n"/>
      <c r="C95" s="21" t="n"/>
      <c r="D95" s="21" t="n"/>
      <c r="E95" s="27" t="n"/>
      <c r="F95" s="21" t="n"/>
    </row>
    <row r="96">
      <c r="A96" s="26" t="n"/>
      <c r="B96" s="21" t="n"/>
      <c r="C96" s="21" t="n"/>
      <c r="D96" s="21" t="n"/>
      <c r="E96" s="27" t="n"/>
      <c r="F96" s="21" t="n"/>
    </row>
    <row r="97">
      <c r="A97" s="26" t="n"/>
      <c r="B97" s="21" t="n"/>
      <c r="C97" s="21" t="n"/>
      <c r="D97" s="21" t="n"/>
      <c r="E97" s="27" t="n"/>
      <c r="F97" s="21" t="n"/>
    </row>
    <row r="98">
      <c r="A98" s="26" t="n"/>
      <c r="B98" s="21" t="n"/>
      <c r="C98" s="21" t="n"/>
      <c r="D98" s="21" t="n"/>
      <c r="E98" s="27" t="n"/>
      <c r="F98" s="21" t="n"/>
    </row>
    <row r="99">
      <c r="A99" s="26" t="n"/>
      <c r="B99" s="21" t="n"/>
      <c r="C99" s="21" t="n"/>
      <c r="D99" s="21" t="n"/>
      <c r="E99" s="27" t="n"/>
      <c r="F99" s="21" t="n"/>
    </row>
    <row r="100">
      <c r="A100" s="26" t="n"/>
      <c r="B100" s="21" t="n"/>
      <c r="C100" s="21" t="n"/>
      <c r="D100" s="21" t="n"/>
      <c r="E100" s="27" t="n"/>
      <c r="F100" s="21" t="n"/>
    </row>
    <row r="101">
      <c r="A101" s="26" t="n"/>
      <c r="B101" s="21" t="n"/>
      <c r="C101" s="21" t="n"/>
      <c r="D101" s="21" t="n"/>
      <c r="E101" s="27" t="n"/>
      <c r="F101" s="21" t="n"/>
    </row>
    <row r="102">
      <c r="A102" s="26" t="n"/>
      <c r="B102" s="21" t="n"/>
      <c r="C102" s="21" t="n"/>
      <c r="D102" s="21" t="n"/>
      <c r="E102" s="27" t="n"/>
      <c r="F102" s="21" t="n"/>
    </row>
    <row r="103">
      <c r="A103" s="26" t="n"/>
      <c r="B103" s="21" t="n"/>
      <c r="C103" s="21" t="n"/>
      <c r="D103" s="21" t="n"/>
      <c r="E103" s="27" t="n"/>
      <c r="F103" s="21" t="n"/>
    </row>
    <row r="104">
      <c r="A104" s="26" t="n"/>
      <c r="B104" s="21" t="n"/>
      <c r="C104" s="21" t="n"/>
      <c r="D104" s="21" t="n"/>
      <c r="E104" s="27" t="n"/>
      <c r="F104" s="21" t="n"/>
    </row>
    <row r="105">
      <c r="A105" s="26" t="n"/>
      <c r="B105" s="21" t="n"/>
      <c r="C105" s="21" t="n"/>
      <c r="D105" s="21" t="n"/>
      <c r="E105" s="27" t="n"/>
      <c r="F105" s="21" t="n"/>
    </row>
    <row r="106">
      <c r="A106" s="26" t="n"/>
      <c r="B106" s="21" t="n"/>
      <c r="C106" s="21" t="n"/>
      <c r="D106" s="21" t="n"/>
      <c r="E106" s="27" t="n"/>
      <c r="F106" s="21" t="n"/>
    </row>
    <row r="107">
      <c r="A107" s="26" t="n"/>
      <c r="B107" s="21" t="n"/>
      <c r="C107" s="21" t="n"/>
      <c r="D107" s="21" t="n"/>
      <c r="E107" s="27" t="n"/>
      <c r="F107" s="21" t="n"/>
    </row>
    <row r="108">
      <c r="A108" s="26" t="n"/>
      <c r="B108" s="21" t="n"/>
      <c r="C108" s="21" t="n"/>
      <c r="D108" s="21" t="n"/>
      <c r="E108" s="27" t="n"/>
      <c r="F108" s="21" t="n"/>
    </row>
    <row r="109">
      <c r="A109" s="26" t="n"/>
      <c r="B109" s="21" t="n"/>
      <c r="C109" s="21" t="n"/>
      <c r="D109" s="21" t="n"/>
      <c r="E109" s="27" t="n"/>
      <c r="F109" s="21" t="n"/>
    </row>
    <row r="110">
      <c r="A110" s="26" t="n"/>
      <c r="B110" s="21" t="n"/>
      <c r="C110" s="21" t="n"/>
      <c r="D110" s="21" t="n"/>
      <c r="E110" s="27" t="n"/>
      <c r="F110" s="21" t="n"/>
    </row>
    <row r="111">
      <c r="A111" s="26" t="n"/>
      <c r="B111" s="21" t="n"/>
      <c r="C111" s="21" t="n"/>
      <c r="D111" s="21" t="n"/>
      <c r="E111" s="27" t="n"/>
      <c r="F111" s="21" t="n"/>
    </row>
    <row r="112">
      <c r="A112" s="26" t="n"/>
      <c r="B112" s="21" t="n"/>
      <c r="C112" s="21" t="n"/>
      <c r="D112" s="21" t="n"/>
      <c r="E112" s="27" t="n"/>
      <c r="F112" s="21" t="n"/>
    </row>
    <row r="113">
      <c r="A113" s="26" t="n"/>
      <c r="B113" s="21" t="n"/>
      <c r="C113" s="21" t="n"/>
      <c r="D113" s="21" t="n"/>
      <c r="E113" s="27" t="n"/>
      <c r="F113" s="21" t="n"/>
    </row>
    <row r="114">
      <c r="A114" s="26" t="n"/>
      <c r="B114" s="21" t="n"/>
      <c r="C114" s="21" t="n"/>
      <c r="D114" s="21" t="n"/>
      <c r="E114" s="27" t="n"/>
      <c r="F114" s="21" t="n"/>
    </row>
    <row r="115">
      <c r="A115" s="26" t="n"/>
      <c r="B115" s="21" t="n"/>
      <c r="C115" s="21" t="n"/>
      <c r="D115" s="21" t="n"/>
      <c r="E115" s="27" t="n"/>
      <c r="F115" s="21" t="n"/>
    </row>
    <row r="116">
      <c r="A116" s="26" t="n"/>
      <c r="B116" s="21" t="n"/>
      <c r="C116" s="21" t="n"/>
      <c r="D116" s="21" t="n"/>
      <c r="E116" s="27" t="n"/>
      <c r="F116" s="21" t="n"/>
    </row>
    <row r="117">
      <c r="A117" s="26" t="n"/>
      <c r="B117" s="21" t="n"/>
      <c r="C117" s="21" t="n"/>
      <c r="D117" s="21" t="n"/>
      <c r="E117" s="27" t="n"/>
      <c r="F117" s="21" t="n"/>
    </row>
    <row r="118">
      <c r="A118" s="26" t="n"/>
      <c r="B118" s="21" t="n"/>
      <c r="C118" s="21" t="n"/>
      <c r="D118" s="21" t="n"/>
      <c r="E118" s="27" t="n"/>
      <c r="F118" s="21" t="n"/>
    </row>
    <row r="119">
      <c r="A119" s="26" t="n"/>
      <c r="B119" s="21" t="n"/>
      <c r="C119" s="21" t="n"/>
      <c r="D119" s="21" t="n"/>
      <c r="E119" s="27" t="n"/>
      <c r="F119" s="21" t="n"/>
    </row>
    <row r="120">
      <c r="A120" s="26" t="n"/>
      <c r="B120" s="21" t="n"/>
      <c r="C120" s="21" t="n"/>
      <c r="D120" s="21" t="n"/>
      <c r="E120" s="27" t="n"/>
      <c r="F120" s="21" t="n"/>
    </row>
    <row r="121">
      <c r="A121" s="26" t="n"/>
      <c r="B121" s="21" t="n"/>
      <c r="C121" s="21" t="n"/>
      <c r="D121" s="21" t="n"/>
      <c r="E121" s="27" t="n"/>
      <c r="F121" s="21" t="n"/>
    </row>
    <row r="122">
      <c r="A122" s="26" t="n"/>
      <c r="B122" s="21" t="n"/>
      <c r="C122" s="21" t="n"/>
      <c r="D122" s="21" t="n"/>
      <c r="E122" s="27" t="n"/>
      <c r="F122" s="21" t="n"/>
    </row>
    <row r="123">
      <c r="A123" s="26" t="n"/>
      <c r="B123" s="21" t="n"/>
      <c r="C123" s="21" t="n"/>
      <c r="D123" s="21" t="n"/>
      <c r="E123" s="27" t="n"/>
      <c r="F123" s="21" t="n"/>
    </row>
    <row r="124">
      <c r="A124" s="26" t="n"/>
      <c r="B124" s="21" t="n"/>
      <c r="C124" s="21" t="n"/>
      <c r="D124" s="21" t="n"/>
      <c r="E124" s="27" t="n"/>
      <c r="F124" s="21" t="n"/>
    </row>
    <row r="125">
      <c r="A125" s="26" t="n"/>
      <c r="B125" s="21" t="n"/>
      <c r="C125" s="21" t="n"/>
      <c r="D125" s="21" t="n"/>
      <c r="E125" s="27" t="n"/>
      <c r="F125" s="21" t="n"/>
    </row>
    <row r="126">
      <c r="A126" s="26" t="n"/>
      <c r="B126" s="21" t="n"/>
      <c r="C126" s="21" t="n"/>
      <c r="D126" s="21" t="n"/>
      <c r="E126" s="27" t="n"/>
      <c r="F126" s="21" t="n"/>
    </row>
    <row r="127">
      <c r="A127" s="26" t="n"/>
      <c r="B127" s="21" t="n"/>
      <c r="C127" s="21" t="n"/>
      <c r="D127" s="21" t="n"/>
      <c r="E127" s="27" t="n"/>
      <c r="F127" s="21" t="n"/>
    </row>
    <row r="128">
      <c r="A128" s="26" t="n"/>
      <c r="B128" s="21" t="n"/>
      <c r="C128" s="21" t="n"/>
      <c r="D128" s="21" t="n"/>
      <c r="E128" s="27" t="n"/>
      <c r="F128" s="21" t="n"/>
    </row>
    <row r="129">
      <c r="A129" s="26" t="n"/>
      <c r="B129" s="21" t="n"/>
      <c r="C129" s="21" t="n"/>
      <c r="D129" s="21" t="n"/>
      <c r="E129" s="27" t="n"/>
      <c r="F129" s="21" t="n"/>
    </row>
    <row r="130">
      <c r="A130" s="26" t="n"/>
      <c r="B130" s="21" t="n"/>
      <c r="C130" s="21" t="n"/>
      <c r="D130" s="21" t="n"/>
      <c r="E130" s="27" t="n"/>
      <c r="F130" s="21" t="n"/>
    </row>
    <row r="131">
      <c r="A131" s="26" t="n"/>
      <c r="B131" s="21" t="n"/>
      <c r="C131" s="21" t="n"/>
      <c r="D131" s="21" t="n"/>
      <c r="E131" s="27" t="n"/>
      <c r="F131" s="21" t="n"/>
    </row>
    <row r="132">
      <c r="A132" s="26" t="n"/>
      <c r="B132" s="21" t="n"/>
      <c r="C132" s="21" t="n"/>
      <c r="D132" s="21" t="n"/>
      <c r="E132" s="27" t="n"/>
      <c r="F132" s="21" t="n"/>
    </row>
    <row r="133">
      <c r="A133" s="26" t="n"/>
      <c r="B133" s="21" t="n"/>
      <c r="C133" s="21" t="n"/>
      <c r="D133" s="21" t="n"/>
      <c r="E133" s="27" t="n"/>
      <c r="F133" s="21" t="n"/>
    </row>
    <row r="134">
      <c r="A134" s="26" t="n"/>
      <c r="B134" s="21" t="n"/>
      <c r="C134" s="21" t="n"/>
      <c r="D134" s="21" t="n"/>
      <c r="E134" s="27" t="n"/>
      <c r="F134" s="21" t="n"/>
    </row>
    <row r="135">
      <c r="A135" s="26" t="n"/>
      <c r="B135" s="21" t="n"/>
      <c r="C135" s="21" t="n"/>
      <c r="D135" s="21" t="n"/>
      <c r="E135" s="27" t="n"/>
      <c r="F135" s="21" t="n"/>
    </row>
    <row r="136">
      <c r="A136" s="26" t="n"/>
      <c r="B136" s="21" t="n"/>
      <c r="C136" s="21" t="n"/>
      <c r="D136" s="21" t="n"/>
      <c r="E136" s="27" t="n"/>
      <c r="F136" s="21" t="n"/>
    </row>
    <row r="137">
      <c r="A137" s="26" t="n"/>
      <c r="B137" s="21" t="n"/>
      <c r="C137" s="21" t="n"/>
      <c r="D137" s="21" t="n"/>
      <c r="E137" s="27" t="n"/>
      <c r="F137" s="21" t="n"/>
    </row>
    <row r="138">
      <c r="A138" s="26" t="n"/>
      <c r="B138" s="21" t="n"/>
      <c r="C138" s="21" t="n"/>
      <c r="D138" s="21" t="n"/>
      <c r="E138" s="27" t="n"/>
      <c r="F138" s="21" t="n"/>
    </row>
    <row r="139">
      <c r="A139" s="26" t="n"/>
      <c r="B139" s="21" t="n"/>
      <c r="C139" s="21" t="n"/>
      <c r="D139" s="21" t="n"/>
      <c r="E139" s="27" t="n"/>
      <c r="F139" s="21" t="n"/>
    </row>
    <row r="140">
      <c r="A140" s="26" t="n"/>
      <c r="B140" s="21" t="n"/>
      <c r="C140" s="21" t="n"/>
      <c r="D140" s="21" t="n"/>
      <c r="E140" s="27" t="n"/>
      <c r="F140" s="21" t="n"/>
    </row>
    <row r="141">
      <c r="A141" s="26" t="n"/>
      <c r="B141" s="21" t="n"/>
      <c r="C141" s="21" t="n"/>
      <c r="D141" s="21" t="n"/>
      <c r="E141" s="27" t="n"/>
      <c r="F141" s="21" t="n"/>
    </row>
    <row r="142">
      <c r="A142" s="26" t="n"/>
      <c r="B142" s="21" t="n"/>
      <c r="C142" s="21" t="n"/>
      <c r="D142" s="21" t="n"/>
      <c r="E142" s="27" t="n"/>
      <c r="F142" s="21" t="n"/>
    </row>
    <row r="143">
      <c r="A143" s="26" t="n"/>
      <c r="B143" s="21" t="n"/>
      <c r="C143" s="21" t="n"/>
      <c r="D143" s="21" t="n"/>
      <c r="E143" s="27" t="n"/>
      <c r="F143" s="21" t="n"/>
    </row>
  </sheetData>
  <mergeCells count="2">
    <mergeCell ref="A1:J1"/>
    <mergeCell ref="A2:J2"/>
  </mergeCells>
  <dataValidations count="6">
    <dataValidation sqref="A5:A384" showDropDown="0" showInputMessage="0" showErrorMessage="1" allowBlank="1" errorTitle="Date needed" error="Type a date like 15-09-2026." type="date" operator="greaterThan">
      <formula1>36526</formula1>
    </dataValidation>
    <dataValidation sqref="B5:B384" showDropDown="0" showInputMessage="0" showErrorMessage="1" allowBlank="1" errorTitle="Pick from the list" error="Please pick a value from the drop-down list." type="list">
      <formula1>=INDIRECT("Team[Employee]")</formula1>
    </dataValidation>
    <dataValidation sqref="C5:C384" showDropDown="0" showInputMessage="0" showErrorMessage="1" allowBlank="1" errorTitle="Pick from the list" error="Please pick a value from the drop-down list." type="list">
      <formula1>=Lists!$B$5:$B$19</formula1>
    </dataValidation>
    <dataValidation sqref="D5:D384" showDropDown="0" showInputMessage="0" showErrorMessage="1" allowBlank="1" errorTitle="Pick from the list" error="Please pick a value from the drop-down list." type="list">
      <formula1>=Lists!$C$5:$C$19</formula1>
    </dataValidation>
    <dataValidation sqref="E5:E384" showDropDown="0" showInputMessage="0" showErrorMessage="1" allowBlank="1" errorTitle="Number needed" error="Type a number that is 0 or more." type="decimal" operator="greaterThanOrEqual">
      <formula1>0</formula1>
    </dataValidation>
    <dataValidation sqref="F5:F384" showDropDown="0" showInputMessage="0" showErrorMessage="1" allowBlank="1" errorTitle="Pick from the list" error="Please pick a value from the drop-down list." type="list">
      <formula1>=Lists!$D$5:$D$16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4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28" t="inlineStr">
        <is>
          <t>Utilisation by employee</t>
        </is>
      </c>
    </row>
    <row r="5" ht="30" customHeight="1">
      <c r="A5" s="18" t="inlineStr">
        <is>
          <t>Employee</t>
        </is>
      </c>
      <c r="B5" s="18" t="inlineStr">
        <is>
          <t>Hours</t>
        </is>
      </c>
      <c r="C5" s="18" t="inlineStr">
        <is>
          <t>Billable Hours</t>
        </is>
      </c>
      <c r="D5" s="18" t="inlineStr">
        <is>
          <t>Available Hours</t>
        </is>
      </c>
      <c r="E5" s="18" t="inlineStr">
        <is>
          <t>Utilisation %</t>
        </is>
      </c>
      <c r="F5" s="18" t="inlineStr">
        <is>
          <t>Billed</t>
        </is>
      </c>
      <c r="G5" s="18" t="inlineStr">
        <is>
          <t>Cost</t>
        </is>
      </c>
    </row>
    <row r="6">
      <c r="A6" s="29">
        <f>'Team'!A5</f>
        <v/>
      </c>
      <c r="B6" s="30">
        <f>SUMIFS(Timesheet[Hours],Timesheet[Employee],$A6)</f>
        <v/>
      </c>
      <c r="C6" s="30">
        <f>SUMIFS(Timesheet[Hours],Timesheet[Employee],$A6,Timesheet[Billable],"Yes")</f>
        <v/>
      </c>
      <c r="D6" s="31">
        <f>WorkingDays*HoursPerDay</f>
        <v/>
      </c>
      <c r="E6" s="32">
        <f>IFERROR(C6/D6,0)</f>
        <v/>
      </c>
      <c r="F6" s="25">
        <f>SUMIFS(Timesheet[Billed Amount],Timesheet[Employee],$A6)</f>
        <v/>
      </c>
      <c r="G6" s="25">
        <f>SUMIFS(Timesheet[Cost],Timesheet[Employee],$A6)</f>
        <v/>
      </c>
    </row>
    <row r="7">
      <c r="A7" s="29">
        <f>'Team'!A6</f>
        <v/>
      </c>
      <c r="B7" s="30">
        <f>SUMIFS(Timesheet[Hours],Timesheet[Employee],$A7)</f>
        <v/>
      </c>
      <c r="C7" s="30">
        <f>SUMIFS(Timesheet[Hours],Timesheet[Employee],$A7,Timesheet[Billable],"Yes")</f>
        <v/>
      </c>
      <c r="D7" s="31">
        <f>WorkingDays*HoursPerDay</f>
        <v/>
      </c>
      <c r="E7" s="32">
        <f>IFERROR(C7/D7,0)</f>
        <v/>
      </c>
      <c r="F7" s="25">
        <f>SUMIFS(Timesheet[Billed Amount],Timesheet[Employee],$A7)</f>
        <v/>
      </c>
      <c r="G7" s="25">
        <f>SUMIFS(Timesheet[Cost],Timesheet[Employee],$A7)</f>
        <v/>
      </c>
    </row>
    <row r="8">
      <c r="A8" s="29">
        <f>'Team'!A7</f>
        <v/>
      </c>
      <c r="B8" s="30">
        <f>SUMIFS(Timesheet[Hours],Timesheet[Employee],$A8)</f>
        <v/>
      </c>
      <c r="C8" s="30">
        <f>SUMIFS(Timesheet[Hours],Timesheet[Employee],$A8,Timesheet[Billable],"Yes")</f>
        <v/>
      </c>
      <c r="D8" s="31">
        <f>WorkingDays*HoursPerDay</f>
        <v/>
      </c>
      <c r="E8" s="32">
        <f>IFERROR(C8/D8,0)</f>
        <v/>
      </c>
      <c r="F8" s="25">
        <f>SUMIFS(Timesheet[Billed Amount],Timesheet[Employee],$A8)</f>
        <v/>
      </c>
      <c r="G8" s="25">
        <f>SUMIFS(Timesheet[Cost],Timesheet[Employee],$A8)</f>
        <v/>
      </c>
    </row>
    <row r="9">
      <c r="A9" s="29">
        <f>'Team'!A8</f>
        <v/>
      </c>
      <c r="B9" s="30">
        <f>SUMIFS(Timesheet[Hours],Timesheet[Employee],$A9)</f>
        <v/>
      </c>
      <c r="C9" s="30">
        <f>SUMIFS(Timesheet[Hours],Timesheet[Employee],$A9,Timesheet[Billable],"Yes")</f>
        <v/>
      </c>
      <c r="D9" s="31">
        <f>WorkingDays*HoursPerDay</f>
        <v/>
      </c>
      <c r="E9" s="32">
        <f>IFERROR(C9/D9,0)</f>
        <v/>
      </c>
      <c r="F9" s="25">
        <f>SUMIFS(Timesheet[Billed Amount],Timesheet[Employee],$A9)</f>
        <v/>
      </c>
      <c r="G9" s="25">
        <f>SUMIFS(Timesheet[Cost],Timesheet[Employee],$A9)</f>
        <v/>
      </c>
    </row>
    <row r="10">
      <c r="A10" s="29">
        <f>'Team'!A9</f>
        <v/>
      </c>
      <c r="B10" s="30">
        <f>SUMIFS(Timesheet[Hours],Timesheet[Employee],$A10)</f>
        <v/>
      </c>
      <c r="C10" s="30">
        <f>SUMIFS(Timesheet[Hours],Timesheet[Employee],$A10,Timesheet[Billable],"Yes")</f>
        <v/>
      </c>
      <c r="D10" s="31">
        <f>WorkingDays*HoursPerDay</f>
        <v/>
      </c>
      <c r="E10" s="32">
        <f>IFERROR(C10/D10,0)</f>
        <v/>
      </c>
      <c r="F10" s="25">
        <f>SUMIFS(Timesheet[Billed Amount],Timesheet[Employee],$A10)</f>
        <v/>
      </c>
      <c r="G10" s="25">
        <f>SUMIFS(Timesheet[Cost],Timesheet[Employee],$A10)</f>
        <v/>
      </c>
    </row>
    <row r="11">
      <c r="A11" s="29">
        <f>'Team'!A10</f>
        <v/>
      </c>
      <c r="B11" s="30">
        <f>SUMIFS(Timesheet[Hours],Timesheet[Employee],$A11)</f>
        <v/>
      </c>
      <c r="C11" s="30">
        <f>SUMIFS(Timesheet[Hours],Timesheet[Employee],$A11,Timesheet[Billable],"Yes")</f>
        <v/>
      </c>
      <c r="D11" s="31">
        <f>WorkingDays*HoursPerDay</f>
        <v/>
      </c>
      <c r="E11" s="32">
        <f>IFERROR(C11/D11,0)</f>
        <v/>
      </c>
      <c r="F11" s="25">
        <f>SUMIFS(Timesheet[Billed Amount],Timesheet[Employee],$A11)</f>
        <v/>
      </c>
      <c r="G11" s="25">
        <f>SUMIFS(Timesheet[Cost],Timesheet[Employee],$A11)</f>
        <v/>
      </c>
    </row>
    <row r="12">
      <c r="A12" s="29">
        <f>'Team'!A11</f>
        <v/>
      </c>
      <c r="B12" s="30">
        <f>SUMIFS(Timesheet[Hours],Timesheet[Employee],$A12)</f>
        <v/>
      </c>
      <c r="C12" s="30">
        <f>SUMIFS(Timesheet[Hours],Timesheet[Employee],$A12,Timesheet[Billable],"Yes")</f>
        <v/>
      </c>
      <c r="D12" s="31">
        <f>WorkingDays*HoursPerDay</f>
        <v/>
      </c>
      <c r="E12" s="32">
        <f>IFERROR(C12/D12,0)</f>
        <v/>
      </c>
      <c r="F12" s="25">
        <f>SUMIFS(Timesheet[Billed Amount],Timesheet[Employee],$A12)</f>
        <v/>
      </c>
      <c r="G12" s="25">
        <f>SUMIFS(Timesheet[Cost],Timesheet[Employee],$A12)</f>
        <v/>
      </c>
    </row>
    <row r="13">
      <c r="A13" s="29">
        <f>'Team'!A12</f>
        <v/>
      </c>
      <c r="B13" s="30">
        <f>SUMIFS(Timesheet[Hours],Timesheet[Employee],$A13)</f>
        <v/>
      </c>
      <c r="C13" s="30">
        <f>SUMIFS(Timesheet[Hours],Timesheet[Employee],$A13,Timesheet[Billable],"Yes")</f>
        <v/>
      </c>
      <c r="D13" s="31">
        <f>WorkingDays*HoursPerDay</f>
        <v/>
      </c>
      <c r="E13" s="32">
        <f>IFERROR(C13/D13,0)</f>
        <v/>
      </c>
      <c r="F13" s="25">
        <f>SUMIFS(Timesheet[Billed Amount],Timesheet[Employee],$A13)</f>
        <v/>
      </c>
      <c r="G13" s="25">
        <f>SUMIFS(Timesheet[Cost],Timesheet[Employee],$A13)</f>
        <v/>
      </c>
    </row>
    <row r="14">
      <c r="A14" s="33" t="inlineStr">
        <is>
          <t>Total</t>
        </is>
      </c>
      <c r="B14" s="34">
        <f>SUM(Timesheet[Hours])</f>
        <v/>
      </c>
      <c r="C14" s="34">
        <f>SUMIFS(Timesheet[Hours],Timesheet[Billable],"Yes")</f>
        <v/>
      </c>
      <c r="D14" s="35">
        <f>SUM(D6:D13)</f>
        <v/>
      </c>
      <c r="E14" s="36">
        <f>IFERROR(C14/D14,0)</f>
        <v/>
      </c>
      <c r="F14" s="37">
        <f>SUM(Timesheet[Billed Amount])</f>
        <v/>
      </c>
      <c r="G14" s="37">
        <f>SUM(Timesheet[Cost])</f>
        <v/>
      </c>
    </row>
    <row r="17">
      <c r="A17" s="28" t="inlineStr">
        <is>
          <t>Project profitability</t>
        </is>
      </c>
    </row>
    <row r="18" ht="30" customHeight="1">
      <c r="A18" s="18" t="inlineStr">
        <is>
          <t>Project</t>
        </is>
      </c>
      <c r="B18" s="18" t="inlineStr">
        <is>
          <t>Hours</t>
        </is>
      </c>
      <c r="C18" s="18" t="inlineStr">
        <is>
          <t>Billed</t>
        </is>
      </c>
      <c r="D18" s="18" t="inlineStr">
        <is>
          <t>Cost</t>
        </is>
      </c>
      <c r="E18" s="18" t="inlineStr">
        <is>
          <t>Margin</t>
        </is>
      </c>
      <c r="F18" s="18" t="inlineStr">
        <is>
          <t>Margin %</t>
        </is>
      </c>
    </row>
    <row r="19">
      <c r="A19" s="29">
        <f>Lists!$B$5</f>
        <v/>
      </c>
      <c r="B19" s="30">
        <f>SUMIFS(Timesheet[Hours],Timesheet[Project],$A19)</f>
        <v/>
      </c>
      <c r="C19" s="25">
        <f>SUMIFS(Timesheet[Billed Amount],Timesheet[Project],$A19)</f>
        <v/>
      </c>
      <c r="D19" s="25">
        <f>SUMIFS(Timesheet[Cost],Timesheet[Project],$A19)</f>
        <v/>
      </c>
      <c r="E19" s="38">
        <f>C19-D19</f>
        <v/>
      </c>
      <c r="F19" s="32">
        <f>IFERROR(E19/C19,0)</f>
        <v/>
      </c>
    </row>
    <row r="20">
      <c r="A20" s="29">
        <f>Lists!$B$6</f>
        <v/>
      </c>
      <c r="B20" s="30">
        <f>SUMIFS(Timesheet[Hours],Timesheet[Project],$A20)</f>
        <v/>
      </c>
      <c r="C20" s="25">
        <f>SUMIFS(Timesheet[Billed Amount],Timesheet[Project],$A20)</f>
        <v/>
      </c>
      <c r="D20" s="25">
        <f>SUMIFS(Timesheet[Cost],Timesheet[Project],$A20)</f>
        <v/>
      </c>
      <c r="E20" s="38">
        <f>C20-D20</f>
        <v/>
      </c>
      <c r="F20" s="32">
        <f>IFERROR(E20/C20,0)</f>
        <v/>
      </c>
    </row>
    <row r="21">
      <c r="A21" s="29">
        <f>Lists!$B$7</f>
        <v/>
      </c>
      <c r="B21" s="30">
        <f>SUMIFS(Timesheet[Hours],Timesheet[Project],$A21)</f>
        <v/>
      </c>
      <c r="C21" s="25">
        <f>SUMIFS(Timesheet[Billed Amount],Timesheet[Project],$A21)</f>
        <v/>
      </c>
      <c r="D21" s="25">
        <f>SUMIFS(Timesheet[Cost],Timesheet[Project],$A21)</f>
        <v/>
      </c>
      <c r="E21" s="38">
        <f>C21-D21</f>
        <v/>
      </c>
      <c r="F21" s="32">
        <f>IFERROR(E21/C21,0)</f>
        <v/>
      </c>
    </row>
    <row r="22">
      <c r="A22" s="29">
        <f>Lists!$B$8</f>
        <v/>
      </c>
      <c r="B22" s="30">
        <f>SUMIFS(Timesheet[Hours],Timesheet[Project],$A22)</f>
        <v/>
      </c>
      <c r="C22" s="25">
        <f>SUMIFS(Timesheet[Billed Amount],Timesheet[Project],$A22)</f>
        <v/>
      </c>
      <c r="D22" s="25">
        <f>SUMIFS(Timesheet[Cost],Timesheet[Project],$A22)</f>
        <v/>
      </c>
      <c r="E22" s="38">
        <f>C22-D22</f>
        <v/>
      </c>
      <c r="F22" s="32">
        <f>IFERROR(E22/C22,0)</f>
        <v/>
      </c>
    </row>
    <row r="23">
      <c r="A23" s="29">
        <f>Lists!$B$9</f>
        <v/>
      </c>
      <c r="B23" s="30">
        <f>SUMIFS(Timesheet[Hours],Timesheet[Project],$A23)</f>
        <v/>
      </c>
      <c r="C23" s="25">
        <f>SUMIFS(Timesheet[Billed Amount],Timesheet[Project],$A23)</f>
        <v/>
      </c>
      <c r="D23" s="25">
        <f>SUMIFS(Timesheet[Cost],Timesheet[Project],$A23)</f>
        <v/>
      </c>
      <c r="E23" s="38">
        <f>C23-D23</f>
        <v/>
      </c>
      <c r="F23" s="32">
        <f>IFERROR(E23/C23,0)</f>
        <v/>
      </c>
    </row>
    <row r="24">
      <c r="A24" s="33" t="inlineStr">
        <is>
          <t>Total</t>
        </is>
      </c>
      <c r="B24" s="34">
        <f>SUM(Timesheet[Hours])</f>
        <v/>
      </c>
      <c r="C24" s="37">
        <f>SUM(Timesheet[Billed Amount])</f>
        <v/>
      </c>
      <c r="D24" s="37">
        <f>SUM(Timesheet[Cost])</f>
        <v/>
      </c>
      <c r="E24" s="39">
        <f>C24-D24</f>
        <v/>
      </c>
      <c r="F24" s="36">
        <f>IFERROR(E24/C24,0)</f>
        <v/>
      </c>
    </row>
    <row r="27">
      <c r="A27" s="28" t="inlineStr">
        <is>
          <t>Hours by activity</t>
        </is>
      </c>
    </row>
    <row r="28" ht="30" customHeight="1">
      <c r="A28" s="18" t="inlineStr">
        <is>
          <t>Activity</t>
        </is>
      </c>
      <c r="B28" s="18" t="inlineStr">
        <is>
          <t>Hours</t>
        </is>
      </c>
    </row>
    <row r="29">
      <c r="A29" s="29">
        <f>Lists!$C$5</f>
        <v/>
      </c>
      <c r="B29" s="30">
        <f>SUMIFS(Timesheet[Hours],Timesheet[Activity],$A29)</f>
        <v/>
      </c>
    </row>
    <row r="30">
      <c r="A30" s="29">
        <f>Lists!$C$6</f>
        <v/>
      </c>
      <c r="B30" s="30">
        <f>SUMIFS(Timesheet[Hours],Timesheet[Activity],$A30)</f>
        <v/>
      </c>
    </row>
    <row r="31">
      <c r="A31" s="29">
        <f>Lists!$C$7</f>
        <v/>
      </c>
      <c r="B31" s="30">
        <f>SUMIFS(Timesheet[Hours],Timesheet[Activity],$A31)</f>
        <v/>
      </c>
    </row>
    <row r="32">
      <c r="A32" s="29">
        <f>Lists!$C$8</f>
        <v/>
      </c>
      <c r="B32" s="30">
        <f>SUMIFS(Timesheet[Hours],Timesheet[Activity],$A32)</f>
        <v/>
      </c>
    </row>
    <row r="33">
      <c r="A33" s="29">
        <f>Lists!$C$9</f>
        <v/>
      </c>
      <c r="B33" s="30">
        <f>SUMIFS(Timesheet[Hours],Timesheet[Activity],$A33)</f>
        <v/>
      </c>
    </row>
    <row r="34">
      <c r="A34" s="33" t="inlineStr">
        <is>
          <t>Total</t>
        </is>
      </c>
      <c r="B34" s="34">
        <f>SUM(Timesheet[Hours])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2:I2"/>
    <mergeCell ref="A4:G4"/>
    <mergeCell ref="A1:I1"/>
    <mergeCell ref="A17:F17"/>
    <mergeCell ref="A27:B2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D10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40" customWidth="1" min="4" max="4"/>
  </cols>
  <sheetData>
    <row r="1" ht="32" customHeight="1">
      <c r="B1" s="16" t="inlineStr">
        <is>
          <t>Project invoice (sample)</t>
        </is>
      </c>
    </row>
    <row r="2" ht="30" customHeight="1">
      <c r="B2" s="17" t="inlineStr">
        <is>
          <t>Pick a project. GST rate is on the Lists sheet (GSTRate); check the rate that applies to you. All numbers in this workbook are fictional teaching data, not real company figures.</t>
        </is>
      </c>
    </row>
    <row r="4">
      <c r="B4" s="40" t="inlineStr">
        <is>
          <t>Project</t>
        </is>
      </c>
      <c r="C4" s="41" t="inlineStr">
        <is>
          <t>Clinic App</t>
        </is>
      </c>
      <c r="D4" s="42" t="inlineStr">
        <is>
          <t>&lt;- pick from the drop-down</t>
        </is>
      </c>
    </row>
    <row r="6">
      <c r="B6" s="43" t="inlineStr">
        <is>
          <t>Invoice for the selected project (1-12 September 2026)</t>
        </is>
      </c>
    </row>
    <row r="7">
      <c r="B7" s="44" t="inlineStr">
        <is>
          <t>Billable hours</t>
        </is>
      </c>
      <c r="C7" s="30">
        <f>SUMIFS(Timesheet[Hours],Timesheet[Project],$C$4,Timesheet[Billable],"Yes")</f>
        <v/>
      </c>
    </row>
    <row r="8">
      <c r="B8" s="44" t="inlineStr">
        <is>
          <t>Professional fees</t>
        </is>
      </c>
      <c r="C8" s="25">
        <f>SUMIFS(Timesheet[Billed Amount],Timesheet[Project],$C$4)</f>
        <v/>
      </c>
    </row>
    <row r="9">
      <c r="B9" s="44" t="inlineStr">
        <is>
          <t>GST</t>
        </is>
      </c>
      <c r="C9" s="45">
        <f>ROUND(C8*GSTRate,2)</f>
        <v/>
      </c>
    </row>
    <row r="10">
      <c r="B10" s="46" t="inlineStr">
        <is>
          <t>Invoice total</t>
        </is>
      </c>
      <c r="C10" s="47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6:D6"/>
    <mergeCell ref="B1:D1"/>
    <mergeCell ref="B2:D2"/>
  </mergeCells>
  <dataValidations count="1">
    <dataValidation sqref="C4" showDropDown="0" showInputMessage="0" showErrorMessage="1" allowBlank="0" error="Pick a value from the list." type="list">
      <formula1>=Lists!$B$5:$B$19</formula1>
    </dataValidation>
  </dataValidations>
  <pageMargins left="0.75" right="0.75" top="1" bottom="1" header="0.5" footer="0.5"/>
  <pageSetup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4" customWidth="1" min="3" max="3"/>
    <col width="14" customWidth="1" min="4" max="4"/>
    <col width="34" customWidth="1" min="6" max="6"/>
    <col width="16" customWidth="1" min="7" max="7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8" t="inlineStr">
        <is>
          <t>City</t>
        </is>
      </c>
      <c r="B4" s="48" t="inlineStr">
        <is>
          <t>Project</t>
        </is>
      </c>
      <c r="C4" s="48" t="inlineStr">
        <is>
          <t>Activity</t>
        </is>
      </c>
      <c r="D4" s="48" t="inlineStr">
        <is>
          <t>Billable</t>
        </is>
      </c>
      <c r="F4" s="49" t="inlineStr">
        <is>
          <t>Setting</t>
        </is>
      </c>
      <c r="G4" s="49" t="inlineStr">
        <is>
          <t>Value</t>
        </is>
      </c>
    </row>
    <row r="5">
      <c r="A5" s="19" t="inlineStr">
        <is>
          <t>Pune</t>
        </is>
      </c>
      <c r="B5" s="19" t="inlineStr">
        <is>
          <t>Bank Portal Revamp</t>
        </is>
      </c>
      <c r="C5" s="19" t="inlineStr">
        <is>
          <t>Development</t>
        </is>
      </c>
      <c r="D5" s="19" t="inlineStr">
        <is>
          <t>Yes</t>
        </is>
      </c>
      <c r="F5" s="50" t="inlineStr">
        <is>
          <t>Working days in the period (1-12 Sep)</t>
        </is>
      </c>
      <c r="G5" s="51" t="n">
        <v>10</v>
      </c>
    </row>
    <row r="6">
      <c r="A6" s="19" t="inlineStr">
        <is>
          <t>Solapur</t>
        </is>
      </c>
      <c r="B6" s="19" t="inlineStr">
        <is>
          <t>Clinic App</t>
        </is>
      </c>
      <c r="C6" s="19" t="inlineStr">
        <is>
          <t>Testing</t>
        </is>
      </c>
      <c r="D6" s="19" t="inlineStr">
        <is>
          <t>No</t>
        </is>
      </c>
      <c r="F6" s="50" t="inlineStr">
        <is>
          <t>Hours per working day</t>
        </is>
      </c>
      <c r="G6" s="51" t="n">
        <v>8</v>
      </c>
    </row>
    <row r="7">
      <c r="A7" s="19" t="inlineStr">
        <is>
          <t>Nashik</t>
        </is>
      </c>
      <c r="B7" s="19" t="inlineStr">
        <is>
          <t>Retail Analytics</t>
        </is>
      </c>
      <c r="C7" s="19" t="inlineStr">
        <is>
          <t>Support</t>
        </is>
      </c>
      <c r="D7" s="21" t="n"/>
      <c r="F7" s="50" t="inlineStr">
        <is>
          <t>GST rate on invoice</t>
        </is>
      </c>
      <c r="G7" s="52" t="n">
        <v>0.18</v>
      </c>
    </row>
    <row r="8">
      <c r="A8" s="19" t="inlineStr">
        <is>
          <t>Sambhaji Nagar</t>
        </is>
      </c>
      <c r="B8" s="19" t="inlineStr">
        <is>
          <t>ERP Support</t>
        </is>
      </c>
      <c r="C8" s="19" t="inlineStr">
        <is>
          <t>Meeting</t>
        </is>
      </c>
      <c r="D8" s="21" t="n"/>
    </row>
    <row r="9">
      <c r="A9" s="19" t="inlineStr">
        <is>
          <t>Kolhapur</t>
        </is>
      </c>
      <c r="B9" s="19" t="inlineStr">
        <is>
          <t>Data Migration</t>
        </is>
      </c>
      <c r="C9" s="19" t="inlineStr">
        <is>
          <t>Training</t>
        </is>
      </c>
      <c r="D9" s="21" t="n"/>
    </row>
    <row r="10">
      <c r="A10" s="19" t="inlineStr">
        <is>
          <t>Nagpur</t>
        </is>
      </c>
      <c r="B10" s="21" t="n"/>
      <c r="C10" s="21" t="n"/>
      <c r="D10" s="21" t="n"/>
    </row>
    <row r="11">
      <c r="A11" s="21" t="n"/>
      <c r="B11" s="21" t="n"/>
      <c r="C11" s="21" t="n"/>
      <c r="D11" s="21" t="n"/>
    </row>
    <row r="12">
      <c r="A12" s="21" t="n"/>
      <c r="B12" s="21" t="n"/>
      <c r="C12" s="21" t="n"/>
      <c r="D12" s="21" t="n"/>
    </row>
    <row r="13">
      <c r="A13" s="21" t="n"/>
      <c r="B13" s="21" t="n"/>
      <c r="C13" s="21" t="n"/>
      <c r="D13" s="21" t="n"/>
    </row>
    <row r="14">
      <c r="A14" s="21" t="n"/>
      <c r="B14" s="21" t="n"/>
      <c r="C14" s="21" t="n"/>
      <c r="D14" s="21" t="n"/>
    </row>
    <row r="15">
      <c r="A15" s="21" t="n"/>
      <c r="B15" s="21" t="n"/>
      <c r="C15" s="21" t="n"/>
      <c r="D15" s="21" t="n"/>
    </row>
    <row r="16">
      <c r="A16" s="21" t="n"/>
      <c r="B16" s="21" t="n"/>
      <c r="C16" s="21" t="n"/>
      <c r="D16" s="21" t="n"/>
    </row>
    <row r="17">
      <c r="A17" s="21" t="n"/>
      <c r="B17" s="21" t="n"/>
      <c r="C17" s="21" t="n"/>
    </row>
    <row r="18">
      <c r="A18" s="21" t="n"/>
      <c r="B18" s="21" t="n"/>
      <c r="C18" s="21" t="n"/>
    </row>
    <row r="19">
      <c r="A19" s="21" t="n"/>
      <c r="B19" s="21" t="n"/>
      <c r="C19" s="21" t="n"/>
    </row>
    <row r="20">
      <c r="A20" s="2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IT Services Excel Template (Timesheet, Utilisation and Project Billing)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2026-10-06T16:24:34Z</dcterms:created>
  <dcterms:modified xmlns:dcterms="http://purl.org/dc/terms/" xmlns:xsi="http://www.w3.org/2001/XMLSchema-instance" xsi:type="dcterms:W3CDTF">2026-10-06T16:24:34Z</dcterms:modified>
</cp:coreProperties>
</file>