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Calculations" sheetId="4" state="visible" r:id="rId4"/>
    <sheet xmlns:r="http://schemas.openxmlformats.org/officeDocument/2006/relationships" name="Cohort" sheetId="5" state="visible" r:id="rId5"/>
    <sheet xmlns:r="http://schemas.openxmlformats.org/officeDocument/2006/relationships" name="Lists" sheetId="6" state="visible" r:id="rId6"/>
  </sheets>
  <definedNames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mmm-yyyy"/>
    <numFmt numFmtId="168" formatCode="&quot;M&quot;0"/>
    <numFmt numFmtId="169" formatCode="0.0%"/>
    <numFmt numFmtId="170" formatCode="&quot;Month &quot;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i val="1"/>
      <color rgb="005C4A1F"/>
      <sz val="9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2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9" fontId="12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167" fontId="5" fillId="6" borderId="1" pivotButton="0" quotePrefix="0" xfId="0"/>
    <xf numFmtId="3" fontId="5" fillId="6" borderId="1" pivotButton="0" quotePrefix="0" xfId="0"/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0" fontId="9" fillId="0" borderId="0" pivotButton="0" quotePrefix="0" xfId="0"/>
    <xf numFmtId="170" fontId="4" fillId="7" borderId="1" pivotButton="0" quotePrefix="0" xfId="0"/>
    <xf numFmtId="169" fontId="5" fillId="6" borderId="1" pivotButton="0" quotePrefix="0" xfId="0"/>
    <xf numFmtId="0" fontId="10" fillId="0" borderId="0" pivotButton="0" quotePrefix="0" xfId="0"/>
    <xf numFmtId="167" fontId="4" fillId="5" borderId="1" applyProtection="1" pivotButton="0" quotePrefix="0" xfId="0">
      <protection locked="0" hidden="0"/>
    </xf>
    <xf numFmtId="166" fontId="5" fillId="6" borderId="1" pivotButton="0" quotePrefix="0" xfId="0"/>
    <xf numFmtId="167" fontId="4" fillId="7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9" fontId="4" fillId="3" borderId="1" pivotButton="0" quotePrefix="0" xfId="0"/>
    <xf numFmtId="0" fontId="4" fillId="0" borderId="0" pivotButton="0" quotePrefix="0" xfId="0"/>
    <xf numFmtId="168" fontId="8" fillId="4" borderId="1" applyAlignment="1" pivotButton="0" quotePrefix="0" xfId="0">
      <alignment horizontal="center" vertical="center" wrapText="1"/>
    </xf>
    <xf numFmtId="167" fontId="4" fillId="0" borderId="1" pivotButton="0" quotePrefix="0" xfId="0"/>
    <xf numFmtId="3" fontId="5" fillId="0" borderId="1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retention by month since first order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'Calculations'!B5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'Calculations'!$A$6:$A$17</f>
            </numRef>
          </cat>
          <val>
            <numRef>
              <f>'Calculations'!$B$6:$B$17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New customers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'Calculations'!B22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'Calculations'!$A$23:$A$34</f>
            </numRef>
          </cat>
          <val>
            <numRef>
              <f>'Calculations'!$B$23:$B$34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customers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'Calculations'!C22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'Calculations'!$A$23:$A$34</f>
            </numRef>
          </cat>
          <val>
            <numRef>
              <f>'Calculations'!$C$23:$C$34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Revenue: new vs returning customers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'Calculations'!F22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'Calculations'!$A$23:$A$34</f>
            </numRef>
          </cat>
          <val>
            <numRef>
              <f>'Calculations'!$F$23:$F$34</f>
            </numRef>
          </val>
        </ser>
        <ser>
          <idx val="1"/>
          <order val="1"/>
          <tx>
            <strRef>
              <f>'Calculations'!E22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'Calculations'!$A$23:$A$34</f>
            </numRef>
          </cat>
          <val>
            <numRef>
              <f>'Calculations'!$E$23:$E$34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" displayName="Orders" ref="A4:H685" headerRowCount="1">
  <autoFilter ref="A4:H685"/>
  <tableColumns count="8">
    <tableColumn id="1" name="Column1"/>
    <tableColumn id="2" name="Column2"/>
    <tableColumn id="3" name="Column3"/>
    <tableColumn id="4" name="Column4"/>
    <tableColumn id="5" name="Column5">
      <calculatedColumnFormula>DATE(YEAR(Orders[[#This Row],[Order Date]]),MONTH(Orders[[#This Row],[Order Date]]),1)</calculatedColumnFormula>
    </tableColumn>
    <tableColumn id="6" name="Column6">
      <calculatedColumnFormula>_xlfn.MINIFS(Orders[Order Month],Orders[Customer ID],Orders[[#This Row],[Customer ID]])</calculatedColumnFormula>
    </tableColumn>
    <tableColumn id="7" name="Column7">
      <calculatedColumnFormula>(YEAR(Orders[[#This Row],[Order Month]])-YEAR(Orders[[#This Row],[First Month]]))*12+MONTH(Orders[[#This Row],[Order Month]])-MONTH(Orders[[#This Row],[First Month]])</calculatedColumnFormula>
    </tableColumn>
    <tableColumn id="8" name="Column8">
      <calculatedColumnFormula>IF(COUNTIFS(Orders[Customer ID],Orders[[#This Row],[Customer ID]],Orders[Order Month],Orders[[#This Row],[Order Month]],Orders[Order ID],"&lt;"&amp;Orders[[#This Row],[Order ID]])=0,1,0)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Cohort Retention Excel Template (Customer Retention Table)</t>
        </is>
      </c>
    </row>
    <row r="2">
      <c r="B2" s="2" t="inlineStr">
        <is>
          <t>All numbers in this workbook are fictional teaching data, not real company figures.</t>
        </is>
      </c>
    </row>
    <row r="3"/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Turn a plain orders list into a cohort retention table: group customers by the month of their first order and see what share of each group comes back 1, 2, 3 and up to 11 months later. The heat map shows where customers drop off and the Dashboard shows the average retention curve.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7"/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30" customHeight="1">
      <c r="B10" s="4" t="inlineStr">
        <is>
          <t>Orders</t>
        </is>
      </c>
      <c r="C10" s="5" t="inlineStr">
        <is>
          <t>Input table Orders: Order ID (a growing number), Order Date, Customer ID, Amount. Order Month, First Month, Month No and First In Month are formulas.</t>
        </is>
      </c>
    </row>
    <row r="11" ht="30" customHeight="1">
      <c r="B11" s="4" t="inlineStr">
        <is>
          <t>Cohort</t>
        </is>
      </c>
      <c r="C11" s="5" t="inlineStr">
        <is>
          <t>The cohort table: active customers per cohort and month, and the retention % heat map with an Average row.</t>
        </is>
      </c>
    </row>
    <row r="12" ht="18" customHeight="1">
      <c r="B12" s="4" t="inlineStr">
        <is>
          <t>Calculations</t>
        </is>
      </c>
      <c r="C12" s="5" t="inlineStr">
        <is>
          <t>Average retention curve, and new customers, active customers and revenue per month.</t>
        </is>
      </c>
    </row>
    <row r="13" ht="18" customHeight="1">
      <c r="B13" s="4" t="inlineStr">
        <is>
          <t>Lists</t>
        </is>
      </c>
      <c r="C13" s="5" t="inlineStr">
        <is>
          <t>Empty helper sheet for your own lists.</t>
        </is>
      </c>
    </row>
    <row r="14"/>
    <row r="15">
      <c r="B15" s="3" t="inlineStr">
        <is>
          <t>How to fill it (step by step)</t>
        </is>
      </c>
    </row>
    <row r="16" ht="30" customHeight="1">
      <c r="B16" s="4" t="inlineStr">
        <is>
          <t>Step 1</t>
        </is>
      </c>
      <c r="C16" s="5" t="inlineStr">
        <is>
          <t>Open Orders. Paste one row per order: Order ID (a number that grows with each order), Order Date, Customer ID and Amount.</t>
        </is>
      </c>
    </row>
    <row r="17" ht="30" customHeight="1">
      <c r="B17" s="4" t="inlineStr">
        <is>
          <t>Step 2</t>
        </is>
      </c>
      <c r="C17" s="5" t="inlineStr">
        <is>
          <t>Check that the green columns (Order Month, First Month, Month No, First In Month) fill down for every row.</t>
        </is>
      </c>
    </row>
    <row r="18" ht="30" customHeight="1">
      <c r="B18" s="4" t="inlineStr">
        <is>
          <t>Step 3</t>
        </is>
      </c>
      <c r="C18" s="5" t="inlineStr">
        <is>
          <t>Open Cohort. Type the first month of your data in cell A7, for example 01-10-2025. The next eleven cohorts follow.</t>
        </is>
      </c>
    </row>
    <row r="19" ht="18" customHeight="1">
      <c r="B19" s="4" t="inlineStr">
        <is>
          <t>Step 4</t>
        </is>
      </c>
      <c r="C19" s="5" t="inlineStr">
        <is>
          <t>Read across a row to see how one cohort behaves; read down a column to compare cohorts at the same age.</t>
        </is>
      </c>
    </row>
    <row r="20" ht="18" customHeight="1">
      <c r="B20" s="4" t="inlineStr">
        <is>
          <t>Step 5</t>
        </is>
      </c>
      <c r="C20" s="5" t="inlineStr">
        <is>
          <t>Open Dashboard to see the average retention curve and the monthly charts.</t>
        </is>
      </c>
    </row>
    <row r="21"/>
    <row r="22">
      <c r="B22" s="3" t="inlineStr">
        <is>
          <t>Start fresh with your own data</t>
        </is>
      </c>
    </row>
    <row r="23" ht="30" customHeight="1">
      <c r="B23" s="4" t="inlineStr">
        <is>
          <t>Step 1</t>
        </is>
      </c>
      <c r="C23" s="5" t="inlineStr">
        <is>
          <t>Go to the first input sheet. Click the second sample row, then press Ctrl + Shift + Down Arrow to select down to the last sample row.</t>
        </is>
      </c>
    </row>
    <row r="24" ht="30" customHeight="1">
      <c r="B24" s="4" t="inlineStr">
        <is>
          <t>Step 2</t>
        </is>
      </c>
      <c r="C24" s="5" t="inlineStr">
        <is>
          <t>Right-click the selection and choose Delete &gt; Table Rows. One sample row stays, so the table and its green formula columns stay alive.</t>
        </is>
      </c>
    </row>
    <row r="25" ht="18" customHeight="1">
      <c r="B25" s="4" t="inlineStr">
        <is>
          <t>Step 3</t>
        </is>
      </c>
      <c r="C25" s="5" t="inlineStr">
        <is>
          <t>Type your first real row over the one sample row that is left (yellow cells only).</t>
        </is>
      </c>
    </row>
    <row r="26" ht="30" customHeight="1">
      <c r="B26" s="4" t="inlineStr">
        <is>
          <t>Step 4</t>
        </is>
      </c>
      <c r="C26" s="5" t="inlineStr">
        <is>
          <t>Type your next rows directly under the table. The table grows by itself and the green formula columns fill down automatically.</t>
        </is>
      </c>
    </row>
    <row r="27" ht="30" customHeight="1">
      <c r="B27" s="4" t="inlineStr">
        <is>
          <t>Step 5</t>
        </is>
      </c>
      <c r="C27" s="5" t="inlineStr">
        <is>
          <t>Repeat for every input sheet, then change the lists on the Lists sheet (cities, products, names) to your own values. Drop-downs follow the Lists sheet.</t>
        </is>
      </c>
    </row>
    <row r="28" ht="18" customHeight="1">
      <c r="B28" s="4" t="inlineStr">
        <is>
          <t>Step 6</t>
        </is>
      </c>
      <c r="C28" s="5" t="inlineStr">
        <is>
          <t>Open Dashboard. Cards and charts read the tables, so they now show your data.</t>
        </is>
      </c>
    </row>
    <row r="29"/>
    <row r="30">
      <c r="B30" s="3" t="inlineStr">
        <is>
          <t>Colour key and protection</t>
        </is>
      </c>
    </row>
    <row r="31" ht="18" customHeight="1">
      <c r="B31" s="6" t="inlineStr">
        <is>
          <t>Yellow cells</t>
        </is>
      </c>
      <c r="C31" s="5" t="inlineStr">
        <is>
          <t>Inputs. Type here or pick from the drop-down.</t>
        </is>
      </c>
    </row>
    <row r="32" ht="18" customHeight="1">
      <c r="B32" s="7" t="inlineStr">
        <is>
          <t>Green cells</t>
        </is>
      </c>
      <c r="C32" s="5" t="inlineStr">
        <is>
          <t>Formulas. Do not type over them.</t>
        </is>
      </c>
    </row>
    <row r="33" ht="45" customHeight="1">
      <c r="B33" s="4" t="inlineStr">
        <is>
          <t>Protection</t>
        </is>
      </c>
      <c r="C33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4" ht="30" customHeight="1">
      <c r="B34" s="4" t="inlineStr">
        <is>
          <t>Note</t>
        </is>
      </c>
      <c r="C34" s="5" t="inlineStr">
        <is>
          <t>Retention here means: the customer placed at least one order in that month. A customer who skips a month and comes back later counts again in the later month.</t>
        </is>
      </c>
    </row>
    <row r="35" ht="18" customHeight="1">
      <c r="B35" s="4" t="inlineStr">
        <is>
          <t>Guide</t>
        </is>
      </c>
      <c r="C35" s="5" t="inlineStr">
        <is>
          <t>Full guide with formulas: https://ravindrabagale.com/guides/excel-cohort-retention.html</t>
        </is>
      </c>
    </row>
  </sheetData>
  <mergeCells count="7">
    <mergeCell ref="B30:C30"/>
    <mergeCell ref="B2:C2"/>
    <mergeCell ref="B15:C15"/>
    <mergeCell ref="B22:C2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Zoya Tiffin Service: customer cohorts and retention (Oct 2025 - 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Customers</t>
        </is>
      </c>
      <c r="C4" s="11" t="n"/>
      <c r="D4" s="11" t="n"/>
      <c r="E4" s="10" t="inlineStr">
        <is>
          <t>Orders</t>
        </is>
      </c>
      <c r="F4" s="11" t="n"/>
      <c r="G4" s="11" t="n"/>
      <c r="H4" s="10" t="inlineStr">
        <is>
          <t>Month 1 retention (avg)</t>
        </is>
      </c>
      <c r="I4" s="11" t="n"/>
      <c r="J4" s="11" t="n"/>
      <c r="K4" s="10" t="inlineStr">
        <is>
          <t>Month 3 retention (avg)</t>
        </is>
      </c>
      <c r="L4" s="11" t="n"/>
      <c r="M4" s="11" t="n"/>
      <c r="N4" s="10" t="inlineStr">
        <is>
          <t>Month 6 retention (avg)</t>
        </is>
      </c>
      <c r="O4" s="11" t="n"/>
      <c r="P4" s="11" t="n"/>
      <c r="Q4" s="10" t="inlineStr">
        <is>
          <t>Revenue from returning customers</t>
        </is>
      </c>
      <c r="R4" s="11" t="n"/>
      <c r="S4" s="11" t="n"/>
    </row>
    <row r="5" ht="24" customHeight="1">
      <c r="B5" s="12">
        <f>SUMIFS(Orders[First In Month],Orders[Month No],0)</f>
        <v/>
      </c>
      <c r="C5" s="13" t="n"/>
      <c r="D5" s="13" t="n"/>
      <c r="E5" s="12">
        <f>COUNTA(Orders[Order ID])</f>
        <v/>
      </c>
      <c r="F5" s="13" t="n"/>
      <c r="G5" s="13" t="n"/>
      <c r="H5" s="14">
        <f>Cohort!D$35</f>
        <v/>
      </c>
      <c r="I5" s="13" t="n"/>
      <c r="J5" s="13" t="n"/>
      <c r="K5" s="14">
        <f>Cohort!F$35</f>
        <v/>
      </c>
      <c r="L5" s="13" t="n"/>
      <c r="M5" s="13" t="n"/>
      <c r="N5" s="14">
        <f>Cohort!I$35</f>
        <v/>
      </c>
      <c r="O5" s="13" t="n"/>
      <c r="P5" s="13" t="n"/>
      <c r="Q5" s="14">
        <f>IFERROR(SUMIFS(Orders[Amount],Orders[Month No],"&gt;0")/SUM(Orders[Amount]),0)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44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0" customWidth="1" min="4" max="4"/>
    <col width="11" customWidth="1" min="5" max="5"/>
    <col width="11" customWidth="1" min="6" max="6"/>
    <col width="9" customWidth="1" min="7" max="7"/>
    <col width="9" customWidth="1" min="8" max="8"/>
  </cols>
  <sheetData>
    <row r="1" ht="30" customHeight="1">
      <c r="A1" s="15" t="inlineStr">
        <is>
          <t>Orders (one row per order)</t>
        </is>
      </c>
    </row>
    <row r="2" ht="30" customHeight="1">
      <c r="A2" s="16" t="inlineStr">
        <is>
          <t>Order ID must be a number that grows with each new order. Yellow columns: type. Green columns: formulas. All numbers in this workbook are fictional teaching data, not real company figures.</t>
        </is>
      </c>
    </row>
    <row r="4" ht="32" customHeight="1">
      <c r="A4" s="17" t="inlineStr">
        <is>
          <t>Order ID</t>
        </is>
      </c>
      <c r="B4" s="17" t="inlineStr">
        <is>
          <t>Order Date</t>
        </is>
      </c>
      <c r="C4" s="17" t="inlineStr">
        <is>
          <t>Customer ID</t>
        </is>
      </c>
      <c r="D4" s="17" t="inlineStr">
        <is>
          <t>Amount</t>
        </is>
      </c>
      <c r="E4" s="17" t="inlineStr">
        <is>
          <t>Order Month</t>
        </is>
      </c>
      <c r="F4" s="17" t="inlineStr">
        <is>
          <t>First Month</t>
        </is>
      </c>
      <c r="G4" s="17" t="inlineStr">
        <is>
          <t>Month No</t>
        </is>
      </c>
      <c r="H4" s="17" t="inlineStr">
        <is>
          <t>First In Month</t>
        </is>
      </c>
    </row>
    <row r="5">
      <c r="A5" s="18" t="n">
        <v>1001</v>
      </c>
      <c r="B5" s="19" t="n">
        <v>45931</v>
      </c>
      <c r="C5" s="18" t="inlineStr">
        <is>
          <t>T-214</t>
        </is>
      </c>
      <c r="D5" s="20" t="n">
        <v>760</v>
      </c>
      <c r="E5" s="21">
        <f>DATE(YEAR(Orders[[#This Row],[Order Date]]),MONTH(Orders[[#This Row],[Order Date]]),1)</f>
        <v/>
      </c>
      <c r="F5" s="21">
        <f>_xlfn.MINIFS(Orders[Order Month],Orders[Customer ID],Orders[[#This Row],[Customer ID]])</f>
        <v/>
      </c>
      <c r="G5" s="22">
        <f>(YEAR(Orders[[#This Row],[Order Month]])-YEAR(Orders[[#This Row],[First Month]]))*12+MONTH(Orders[[#This Row],[Order Month]])-MONTH(Orders[[#This Row],[First Month]])</f>
        <v/>
      </c>
      <c r="H5" s="22">
        <f>IF(COUNTIFS(Orders[Customer ID],Orders[[#This Row],[Customer ID]],Orders[Order Month],Orders[[#This Row],[Order Month]],Orders[Order ID],"&lt;"&amp;Orders[[#This Row],[Order ID]])=0,1,0)</f>
        <v/>
      </c>
    </row>
    <row r="6">
      <c r="A6" s="18" t="n">
        <v>1002</v>
      </c>
      <c r="B6" s="19" t="n">
        <v>45932</v>
      </c>
      <c r="C6" s="18" t="inlineStr">
        <is>
          <t>T-204</t>
        </is>
      </c>
      <c r="D6" s="20" t="n">
        <v>820</v>
      </c>
      <c r="E6" s="21">
        <f>DATE(YEAR(Orders[[#This Row],[Order Date]]),MONTH(Orders[[#This Row],[Order Date]]),1)</f>
        <v/>
      </c>
      <c r="F6" s="21">
        <f>_xlfn.MINIFS(Orders[Order Month],Orders[Customer ID],Orders[[#This Row],[Customer ID]])</f>
        <v/>
      </c>
      <c r="G6" s="22">
        <f>(YEAR(Orders[[#This Row],[Order Month]])-YEAR(Orders[[#This Row],[First Month]]))*12+MONTH(Orders[[#This Row],[Order Month]])-MONTH(Orders[[#This Row],[First Month]])</f>
        <v/>
      </c>
      <c r="H6" s="22">
        <f>IF(COUNTIFS(Orders[Customer ID],Orders[[#This Row],[Customer ID]],Orders[Order Month],Orders[[#This Row],[Order Month]],Orders[Order ID],"&lt;"&amp;Orders[[#This Row],[Order ID]])=0,1,0)</f>
        <v/>
      </c>
    </row>
    <row r="7">
      <c r="A7" s="18" t="n">
        <v>1003</v>
      </c>
      <c r="B7" s="19" t="n">
        <v>45932</v>
      </c>
      <c r="C7" s="18" t="inlineStr">
        <is>
          <t>T-215</t>
        </is>
      </c>
      <c r="D7" s="20" t="n">
        <v>650</v>
      </c>
      <c r="E7" s="21">
        <f>DATE(YEAR(Orders[[#This Row],[Order Date]]),MONTH(Orders[[#This Row],[Order Date]]),1)</f>
        <v/>
      </c>
      <c r="F7" s="21">
        <f>_xlfn.MINIFS(Orders[Order Month],Orders[Customer ID],Orders[[#This Row],[Customer ID]])</f>
        <v/>
      </c>
      <c r="G7" s="22">
        <f>(YEAR(Orders[[#This Row],[Order Month]])-YEAR(Orders[[#This Row],[First Month]]))*12+MONTH(Orders[[#This Row],[Order Month]])-MONTH(Orders[[#This Row],[First Month]])</f>
        <v/>
      </c>
      <c r="H7" s="22">
        <f>IF(COUNTIFS(Orders[Customer ID],Orders[[#This Row],[Customer ID]],Orders[Order Month],Orders[[#This Row],[Order Month]],Orders[Order ID],"&lt;"&amp;Orders[[#This Row],[Order ID]])=0,1,0)</f>
        <v/>
      </c>
    </row>
    <row r="8">
      <c r="A8" s="18" t="n">
        <v>1004</v>
      </c>
      <c r="B8" s="19" t="n">
        <v>45933</v>
      </c>
      <c r="C8" s="18" t="inlineStr">
        <is>
          <t>T-202</t>
        </is>
      </c>
      <c r="D8" s="20" t="n">
        <v>350</v>
      </c>
      <c r="E8" s="21">
        <f>DATE(YEAR(Orders[[#This Row],[Order Date]]),MONTH(Orders[[#This Row],[Order Date]]),1)</f>
        <v/>
      </c>
      <c r="F8" s="21">
        <f>_xlfn.MINIFS(Orders[Order Month],Orders[Customer ID],Orders[[#This Row],[Customer ID]])</f>
        <v/>
      </c>
      <c r="G8" s="22">
        <f>(YEAR(Orders[[#This Row],[Order Month]])-YEAR(Orders[[#This Row],[First Month]]))*12+MONTH(Orders[[#This Row],[Order Month]])-MONTH(Orders[[#This Row],[First Month]])</f>
        <v/>
      </c>
      <c r="H8" s="22">
        <f>IF(COUNTIFS(Orders[Customer ID],Orders[[#This Row],[Customer ID]],Orders[Order Month],Orders[[#This Row],[Order Month]],Orders[Order ID],"&lt;"&amp;Orders[[#This Row],[Order ID]])=0,1,0)</f>
        <v/>
      </c>
    </row>
    <row r="9">
      <c r="A9" s="18" t="n">
        <v>1005</v>
      </c>
      <c r="B9" s="19" t="n">
        <v>45934</v>
      </c>
      <c r="C9" s="18" t="inlineStr">
        <is>
          <t>T-205</t>
        </is>
      </c>
      <c r="D9" s="20" t="n">
        <v>290</v>
      </c>
      <c r="E9" s="21">
        <f>DATE(YEAR(Orders[[#This Row],[Order Date]]),MONTH(Orders[[#This Row],[Order Date]]),1)</f>
        <v/>
      </c>
      <c r="F9" s="21">
        <f>_xlfn.MINIFS(Orders[Order Month],Orders[Customer ID],Orders[[#This Row],[Customer ID]])</f>
        <v/>
      </c>
      <c r="G9" s="22">
        <f>(YEAR(Orders[[#This Row],[Order Month]])-YEAR(Orders[[#This Row],[First Month]]))*12+MONTH(Orders[[#This Row],[Order Month]])-MONTH(Orders[[#This Row],[First Month]])</f>
        <v/>
      </c>
      <c r="H9" s="22">
        <f>IF(COUNTIFS(Orders[Customer ID],Orders[[#This Row],[Customer ID]],Orders[Order Month],Orders[[#This Row],[Order Month]],Orders[Order ID],"&lt;"&amp;Orders[[#This Row],[Order ID]])=0,1,0)</f>
        <v/>
      </c>
    </row>
    <row r="10">
      <c r="A10" s="18" t="n">
        <v>1006</v>
      </c>
      <c r="B10" s="19" t="n">
        <v>45934</v>
      </c>
      <c r="C10" s="18" t="inlineStr">
        <is>
          <t>T-216</t>
        </is>
      </c>
      <c r="D10" s="20" t="n">
        <v>780</v>
      </c>
      <c r="E10" s="21">
        <f>DATE(YEAR(Orders[[#This Row],[Order Date]]),MONTH(Orders[[#This Row],[Order Date]]),1)</f>
        <v/>
      </c>
      <c r="F10" s="21">
        <f>_xlfn.MINIFS(Orders[Order Month],Orders[Customer ID],Orders[[#This Row],[Customer ID]])</f>
        <v/>
      </c>
      <c r="G10" s="22">
        <f>(YEAR(Orders[[#This Row],[Order Month]])-YEAR(Orders[[#This Row],[First Month]]))*12+MONTH(Orders[[#This Row],[Order Month]])-MONTH(Orders[[#This Row],[First Month]])</f>
        <v/>
      </c>
      <c r="H10" s="22">
        <f>IF(COUNTIFS(Orders[Customer ID],Orders[[#This Row],[Customer ID]],Orders[Order Month],Orders[[#This Row],[Order Month]],Orders[Order ID],"&lt;"&amp;Orders[[#This Row],[Order ID]])=0,1,0)</f>
        <v/>
      </c>
    </row>
    <row r="11">
      <c r="A11" s="18" t="n">
        <v>1007</v>
      </c>
      <c r="B11" s="19" t="n">
        <v>45937</v>
      </c>
      <c r="C11" s="18" t="inlineStr">
        <is>
          <t>T-211</t>
        </is>
      </c>
      <c r="D11" s="20" t="n">
        <v>650</v>
      </c>
      <c r="E11" s="21">
        <f>DATE(YEAR(Orders[[#This Row],[Order Date]]),MONTH(Orders[[#This Row],[Order Date]]),1)</f>
        <v/>
      </c>
      <c r="F11" s="21">
        <f>_xlfn.MINIFS(Orders[Order Month],Orders[Customer ID],Orders[[#This Row],[Customer ID]])</f>
        <v/>
      </c>
      <c r="G11" s="22">
        <f>(YEAR(Orders[[#This Row],[Order Month]])-YEAR(Orders[[#This Row],[First Month]]))*12+MONTH(Orders[[#This Row],[Order Month]])-MONTH(Orders[[#This Row],[First Month]])</f>
        <v/>
      </c>
      <c r="H11" s="22">
        <f>IF(COUNTIFS(Orders[Customer ID],Orders[[#This Row],[Customer ID]],Orders[Order Month],Orders[[#This Row],[Order Month]],Orders[Order ID],"&lt;"&amp;Orders[[#This Row],[Order ID]])=0,1,0)</f>
        <v/>
      </c>
    </row>
    <row r="12">
      <c r="A12" s="18" t="n">
        <v>1008</v>
      </c>
      <c r="B12" s="19" t="n">
        <v>45937</v>
      </c>
      <c r="C12" s="18" t="inlineStr">
        <is>
          <t>T-212</t>
        </is>
      </c>
      <c r="D12" s="20" t="n">
        <v>410</v>
      </c>
      <c r="E12" s="21">
        <f>DATE(YEAR(Orders[[#This Row],[Order Date]]),MONTH(Orders[[#This Row],[Order Date]]),1)</f>
        <v/>
      </c>
      <c r="F12" s="21">
        <f>_xlfn.MINIFS(Orders[Order Month],Orders[Customer ID],Orders[[#This Row],[Customer ID]])</f>
        <v/>
      </c>
      <c r="G12" s="22">
        <f>(YEAR(Orders[[#This Row],[Order Month]])-YEAR(Orders[[#This Row],[First Month]]))*12+MONTH(Orders[[#This Row],[Order Month]])-MONTH(Orders[[#This Row],[First Month]])</f>
        <v/>
      </c>
      <c r="H12" s="22">
        <f>IF(COUNTIFS(Orders[Customer ID],Orders[[#This Row],[Customer ID]],Orders[Order Month],Orders[[#This Row],[Order Month]],Orders[Order ID],"&lt;"&amp;Orders[[#This Row],[Order ID]])=0,1,0)</f>
        <v/>
      </c>
    </row>
    <row r="13">
      <c r="A13" s="18" t="n">
        <v>1009</v>
      </c>
      <c r="B13" s="19" t="n">
        <v>45938</v>
      </c>
      <c r="C13" s="18" t="inlineStr">
        <is>
          <t>T-205</t>
        </is>
      </c>
      <c r="D13" s="20" t="n">
        <v>420</v>
      </c>
      <c r="E13" s="21">
        <f>DATE(YEAR(Orders[[#This Row],[Order Date]]),MONTH(Orders[[#This Row],[Order Date]]),1)</f>
        <v/>
      </c>
      <c r="F13" s="21">
        <f>_xlfn.MINIFS(Orders[Order Month],Orders[Customer ID],Orders[[#This Row],[Customer ID]])</f>
        <v/>
      </c>
      <c r="G13" s="22">
        <f>(YEAR(Orders[[#This Row],[Order Month]])-YEAR(Orders[[#This Row],[First Month]]))*12+MONTH(Orders[[#This Row],[Order Month]])-MONTH(Orders[[#This Row],[First Month]])</f>
        <v/>
      </c>
      <c r="H13" s="22">
        <f>IF(COUNTIFS(Orders[Customer ID],Orders[[#This Row],[Customer ID]],Orders[Order Month],Orders[[#This Row],[Order Month]],Orders[Order ID],"&lt;"&amp;Orders[[#This Row],[Order ID]])=0,1,0)</f>
        <v/>
      </c>
    </row>
    <row r="14">
      <c r="A14" s="18" t="n">
        <v>1010</v>
      </c>
      <c r="B14" s="19" t="n">
        <v>45940</v>
      </c>
      <c r="C14" s="18" t="inlineStr">
        <is>
          <t>T-206</t>
        </is>
      </c>
      <c r="D14" s="20" t="n">
        <v>700</v>
      </c>
      <c r="E14" s="21">
        <f>DATE(YEAR(Orders[[#This Row],[Order Date]]),MONTH(Orders[[#This Row],[Order Date]]),1)</f>
        <v/>
      </c>
      <c r="F14" s="21">
        <f>_xlfn.MINIFS(Orders[Order Month],Orders[Customer ID],Orders[[#This Row],[Customer ID]])</f>
        <v/>
      </c>
      <c r="G14" s="22">
        <f>(YEAR(Orders[[#This Row],[Order Month]])-YEAR(Orders[[#This Row],[First Month]]))*12+MONTH(Orders[[#This Row],[Order Month]])-MONTH(Orders[[#This Row],[First Month]])</f>
        <v/>
      </c>
      <c r="H14" s="22">
        <f>IF(COUNTIFS(Orders[Customer ID],Orders[[#This Row],[Customer ID]],Orders[Order Month],Orders[[#This Row],[Order Month]],Orders[Order ID],"&lt;"&amp;Orders[[#This Row],[Order ID]])=0,1,0)</f>
        <v/>
      </c>
    </row>
    <row r="15">
      <c r="A15" s="18" t="n">
        <v>1011</v>
      </c>
      <c r="B15" s="19" t="n">
        <v>45940</v>
      </c>
      <c r="C15" s="18" t="inlineStr">
        <is>
          <t>T-207</t>
        </is>
      </c>
      <c r="D15" s="20" t="n">
        <v>240</v>
      </c>
      <c r="E15" s="21">
        <f>DATE(YEAR(Orders[[#This Row],[Order Date]]),MONTH(Orders[[#This Row],[Order Date]]),1)</f>
        <v/>
      </c>
      <c r="F15" s="21">
        <f>_xlfn.MINIFS(Orders[Order Month],Orders[Customer ID],Orders[[#This Row],[Customer ID]])</f>
        <v/>
      </c>
      <c r="G15" s="22">
        <f>(YEAR(Orders[[#This Row],[Order Month]])-YEAR(Orders[[#This Row],[First Month]]))*12+MONTH(Orders[[#This Row],[Order Month]])-MONTH(Orders[[#This Row],[First Month]])</f>
        <v/>
      </c>
      <c r="H15" s="22">
        <f>IF(COUNTIFS(Orders[Customer ID],Orders[[#This Row],[Customer ID]],Orders[Order Month],Orders[[#This Row],[Order Month]],Orders[Order ID],"&lt;"&amp;Orders[[#This Row],[Order ID]])=0,1,0)</f>
        <v/>
      </c>
    </row>
    <row r="16">
      <c r="A16" s="18" t="n">
        <v>1012</v>
      </c>
      <c r="B16" s="19" t="n">
        <v>45941</v>
      </c>
      <c r="C16" s="18" t="inlineStr">
        <is>
          <t>T-201</t>
        </is>
      </c>
      <c r="D16" s="20" t="n">
        <v>350</v>
      </c>
      <c r="E16" s="21">
        <f>DATE(YEAR(Orders[[#This Row],[Order Date]]),MONTH(Orders[[#This Row],[Order Date]]),1)</f>
        <v/>
      </c>
      <c r="F16" s="21">
        <f>_xlfn.MINIFS(Orders[Order Month],Orders[Customer ID],Orders[[#This Row],[Customer ID]])</f>
        <v/>
      </c>
      <c r="G16" s="22">
        <f>(YEAR(Orders[[#This Row],[Order Month]])-YEAR(Orders[[#This Row],[First Month]]))*12+MONTH(Orders[[#This Row],[Order Month]])-MONTH(Orders[[#This Row],[First Month]])</f>
        <v/>
      </c>
      <c r="H16" s="22">
        <f>IF(COUNTIFS(Orders[Customer ID],Orders[[#This Row],[Customer ID]],Orders[Order Month],Orders[[#This Row],[Order Month]],Orders[Order ID],"&lt;"&amp;Orders[[#This Row],[Order ID]])=0,1,0)</f>
        <v/>
      </c>
    </row>
    <row r="17">
      <c r="A17" s="18" t="n">
        <v>1013</v>
      </c>
      <c r="B17" s="19" t="n">
        <v>45942</v>
      </c>
      <c r="C17" s="18" t="inlineStr">
        <is>
          <t>T-212</t>
        </is>
      </c>
      <c r="D17" s="20" t="n">
        <v>810</v>
      </c>
      <c r="E17" s="21">
        <f>DATE(YEAR(Orders[[#This Row],[Order Date]]),MONTH(Orders[[#This Row],[Order Date]]),1)</f>
        <v/>
      </c>
      <c r="F17" s="21">
        <f>_xlfn.MINIFS(Orders[Order Month],Orders[Customer ID],Orders[[#This Row],[Customer ID]])</f>
        <v/>
      </c>
      <c r="G17" s="22">
        <f>(YEAR(Orders[[#This Row],[Order Month]])-YEAR(Orders[[#This Row],[First Month]]))*12+MONTH(Orders[[#This Row],[Order Month]])-MONTH(Orders[[#This Row],[First Month]])</f>
        <v/>
      </c>
      <c r="H17" s="22">
        <f>IF(COUNTIFS(Orders[Customer ID],Orders[[#This Row],[Customer ID]],Orders[Order Month],Orders[[#This Row],[Order Month]],Orders[Order ID],"&lt;"&amp;Orders[[#This Row],[Order ID]])=0,1,0)</f>
        <v/>
      </c>
    </row>
    <row r="18">
      <c r="A18" s="18" t="n">
        <v>1014</v>
      </c>
      <c r="B18" s="19" t="n">
        <v>45943</v>
      </c>
      <c r="C18" s="18" t="inlineStr">
        <is>
          <t>T-208</t>
        </is>
      </c>
      <c r="D18" s="20" t="n">
        <v>720</v>
      </c>
      <c r="E18" s="21">
        <f>DATE(YEAR(Orders[[#This Row],[Order Date]]),MONTH(Orders[[#This Row],[Order Date]]),1)</f>
        <v/>
      </c>
      <c r="F18" s="21">
        <f>_xlfn.MINIFS(Orders[Order Month],Orders[Customer ID],Orders[[#This Row],[Customer ID]])</f>
        <v/>
      </c>
      <c r="G18" s="22">
        <f>(YEAR(Orders[[#This Row],[Order Month]])-YEAR(Orders[[#This Row],[First Month]]))*12+MONTH(Orders[[#This Row],[Order Month]])-MONTH(Orders[[#This Row],[First Month]])</f>
        <v/>
      </c>
      <c r="H18" s="22">
        <f>IF(COUNTIFS(Orders[Customer ID],Orders[[#This Row],[Customer ID]],Orders[Order Month],Orders[[#This Row],[Order Month]],Orders[Order ID],"&lt;"&amp;Orders[[#This Row],[Order ID]])=0,1,0)</f>
        <v/>
      </c>
    </row>
    <row r="19">
      <c r="A19" s="18" t="n">
        <v>1015</v>
      </c>
      <c r="B19" s="19" t="n">
        <v>45944</v>
      </c>
      <c r="C19" s="18" t="inlineStr">
        <is>
          <t>T-210</t>
        </is>
      </c>
      <c r="D19" s="20" t="n">
        <v>150</v>
      </c>
      <c r="E19" s="21">
        <f>DATE(YEAR(Orders[[#This Row],[Order Date]]),MONTH(Orders[[#This Row],[Order Date]]),1)</f>
        <v/>
      </c>
      <c r="F19" s="21">
        <f>_xlfn.MINIFS(Orders[Order Month],Orders[Customer ID],Orders[[#This Row],[Customer ID]])</f>
        <v/>
      </c>
      <c r="G19" s="22">
        <f>(YEAR(Orders[[#This Row],[Order Month]])-YEAR(Orders[[#This Row],[First Month]]))*12+MONTH(Orders[[#This Row],[Order Month]])-MONTH(Orders[[#This Row],[First Month]])</f>
        <v/>
      </c>
      <c r="H19" s="22">
        <f>IF(COUNTIFS(Orders[Customer ID],Orders[[#This Row],[Customer ID]],Orders[Order Month],Orders[[#This Row],[Order Month]],Orders[Order ID],"&lt;"&amp;Orders[[#This Row],[Order ID]])=0,1,0)</f>
        <v/>
      </c>
    </row>
    <row r="20">
      <c r="A20" s="18" t="n">
        <v>1016</v>
      </c>
      <c r="B20" s="19" t="n">
        <v>45944</v>
      </c>
      <c r="C20" s="18" t="inlineStr">
        <is>
          <t>T-216</t>
        </is>
      </c>
      <c r="D20" s="20" t="n">
        <v>170</v>
      </c>
      <c r="E20" s="21">
        <f>DATE(YEAR(Orders[[#This Row],[Order Date]]),MONTH(Orders[[#This Row],[Order Date]]),1)</f>
        <v/>
      </c>
      <c r="F20" s="21">
        <f>_xlfn.MINIFS(Orders[Order Month],Orders[Customer ID],Orders[[#This Row],[Customer ID]])</f>
        <v/>
      </c>
      <c r="G20" s="22">
        <f>(YEAR(Orders[[#This Row],[Order Month]])-YEAR(Orders[[#This Row],[First Month]]))*12+MONTH(Orders[[#This Row],[Order Month]])-MONTH(Orders[[#This Row],[First Month]])</f>
        <v/>
      </c>
      <c r="H20" s="22">
        <f>IF(COUNTIFS(Orders[Customer ID],Orders[[#This Row],[Customer ID]],Orders[Order Month],Orders[[#This Row],[Order Month]],Orders[Order ID],"&lt;"&amp;Orders[[#This Row],[Order ID]])=0,1,0)</f>
        <v/>
      </c>
    </row>
    <row r="21">
      <c r="A21" s="18" t="n">
        <v>1017</v>
      </c>
      <c r="B21" s="19" t="n">
        <v>45946</v>
      </c>
      <c r="C21" s="18" t="inlineStr">
        <is>
          <t>T-204</t>
        </is>
      </c>
      <c r="D21" s="20" t="n">
        <v>860</v>
      </c>
      <c r="E21" s="21">
        <f>DATE(YEAR(Orders[[#This Row],[Order Date]]),MONTH(Orders[[#This Row],[Order Date]]),1)</f>
        <v/>
      </c>
      <c r="F21" s="21">
        <f>_xlfn.MINIFS(Orders[Order Month],Orders[Customer ID],Orders[[#This Row],[Customer ID]])</f>
        <v/>
      </c>
      <c r="G21" s="22">
        <f>(YEAR(Orders[[#This Row],[Order Month]])-YEAR(Orders[[#This Row],[First Month]]))*12+MONTH(Orders[[#This Row],[Order Month]])-MONTH(Orders[[#This Row],[First Month]])</f>
        <v/>
      </c>
      <c r="H21" s="22">
        <f>IF(COUNTIFS(Orders[Customer ID],Orders[[#This Row],[Customer ID]],Orders[Order Month],Orders[[#This Row],[Order Month]],Orders[Order ID],"&lt;"&amp;Orders[[#This Row],[Order ID]])=0,1,0)</f>
        <v/>
      </c>
    </row>
    <row r="22">
      <c r="A22" s="18" t="n">
        <v>1018</v>
      </c>
      <c r="B22" s="19" t="n">
        <v>45950</v>
      </c>
      <c r="C22" s="18" t="inlineStr">
        <is>
          <t>T-206</t>
        </is>
      </c>
      <c r="D22" s="20" t="n">
        <v>570</v>
      </c>
      <c r="E22" s="21">
        <f>DATE(YEAR(Orders[[#This Row],[Order Date]]),MONTH(Orders[[#This Row],[Order Date]]),1)</f>
        <v/>
      </c>
      <c r="F22" s="21">
        <f>_xlfn.MINIFS(Orders[Order Month],Orders[Customer ID],Orders[[#This Row],[Customer ID]])</f>
        <v/>
      </c>
      <c r="G22" s="22">
        <f>(YEAR(Orders[[#This Row],[Order Month]])-YEAR(Orders[[#This Row],[First Month]]))*12+MONTH(Orders[[#This Row],[Order Month]])-MONTH(Orders[[#This Row],[First Month]])</f>
        <v/>
      </c>
      <c r="H22" s="22">
        <f>IF(COUNTIFS(Orders[Customer ID],Orders[[#This Row],[Customer ID]],Orders[Order Month],Orders[[#This Row],[Order Month]],Orders[Order ID],"&lt;"&amp;Orders[[#This Row],[Order ID]])=0,1,0)</f>
        <v/>
      </c>
    </row>
    <row r="23">
      <c r="A23" s="18" t="n">
        <v>1019</v>
      </c>
      <c r="B23" s="19" t="n">
        <v>45952</v>
      </c>
      <c r="C23" s="18" t="inlineStr">
        <is>
          <t>T-209</t>
        </is>
      </c>
      <c r="D23" s="20" t="n">
        <v>680</v>
      </c>
      <c r="E23" s="21">
        <f>DATE(YEAR(Orders[[#This Row],[Order Date]]),MONTH(Orders[[#This Row],[Order Date]]),1)</f>
        <v/>
      </c>
      <c r="F23" s="21">
        <f>_xlfn.MINIFS(Orders[Order Month],Orders[Customer ID],Orders[[#This Row],[Customer ID]])</f>
        <v/>
      </c>
      <c r="G23" s="22">
        <f>(YEAR(Orders[[#This Row],[Order Month]])-YEAR(Orders[[#This Row],[First Month]]))*12+MONTH(Orders[[#This Row],[Order Month]])-MONTH(Orders[[#This Row],[First Month]])</f>
        <v/>
      </c>
      <c r="H23" s="22">
        <f>IF(COUNTIFS(Orders[Customer ID],Orders[[#This Row],[Customer ID]],Orders[Order Month],Orders[[#This Row],[Order Month]],Orders[Order ID],"&lt;"&amp;Orders[[#This Row],[Order ID]])=0,1,0)</f>
        <v/>
      </c>
    </row>
    <row r="24">
      <c r="A24" s="18" t="n">
        <v>1020</v>
      </c>
      <c r="B24" s="19" t="n">
        <v>45960</v>
      </c>
      <c r="C24" s="18" t="inlineStr">
        <is>
          <t>T-203</t>
        </is>
      </c>
      <c r="D24" s="20" t="n">
        <v>690</v>
      </c>
      <c r="E24" s="21">
        <f>DATE(YEAR(Orders[[#This Row],[Order Date]]),MONTH(Orders[[#This Row],[Order Date]]),1)</f>
        <v/>
      </c>
      <c r="F24" s="21">
        <f>_xlfn.MINIFS(Orders[Order Month],Orders[Customer ID],Orders[[#This Row],[Customer ID]])</f>
        <v/>
      </c>
      <c r="G24" s="22">
        <f>(YEAR(Orders[[#This Row],[Order Month]])-YEAR(Orders[[#This Row],[First Month]]))*12+MONTH(Orders[[#This Row],[Order Month]])-MONTH(Orders[[#This Row],[First Month]])</f>
        <v/>
      </c>
      <c r="H24" s="22">
        <f>IF(COUNTIFS(Orders[Customer ID],Orders[[#This Row],[Customer ID]],Orders[Order Month],Orders[[#This Row],[Order Month]],Orders[Order ID],"&lt;"&amp;Orders[[#This Row],[Order ID]])=0,1,0)</f>
        <v/>
      </c>
    </row>
    <row r="25">
      <c r="A25" s="18" t="n">
        <v>1021</v>
      </c>
      <c r="B25" s="19" t="n">
        <v>45961</v>
      </c>
      <c r="C25" s="18" t="inlineStr">
        <is>
          <t>T-213</t>
        </is>
      </c>
      <c r="D25" s="20" t="n">
        <v>160</v>
      </c>
      <c r="E25" s="21">
        <f>DATE(YEAR(Orders[[#This Row],[Order Date]]),MONTH(Orders[[#This Row],[Order Date]]),1)</f>
        <v/>
      </c>
      <c r="F25" s="21">
        <f>_xlfn.MINIFS(Orders[Order Month],Orders[Customer ID],Orders[[#This Row],[Customer ID]])</f>
        <v/>
      </c>
      <c r="G25" s="22">
        <f>(YEAR(Orders[[#This Row],[Order Month]])-YEAR(Orders[[#This Row],[First Month]]))*12+MONTH(Orders[[#This Row],[Order Month]])-MONTH(Orders[[#This Row],[First Month]])</f>
        <v/>
      </c>
      <c r="H25" s="22">
        <f>IF(COUNTIFS(Orders[Customer ID],Orders[[#This Row],[Customer ID]],Orders[Order Month],Orders[[#This Row],[Order Month]],Orders[Order ID],"&lt;"&amp;Orders[[#This Row],[Order ID]])=0,1,0)</f>
        <v/>
      </c>
    </row>
    <row r="26">
      <c r="A26" s="18" t="n">
        <v>1022</v>
      </c>
      <c r="B26" s="19" t="n">
        <v>45962</v>
      </c>
      <c r="C26" s="18" t="inlineStr">
        <is>
          <t>T-206</t>
        </is>
      </c>
      <c r="D26" s="20" t="n">
        <v>760</v>
      </c>
      <c r="E26" s="21">
        <f>DATE(YEAR(Orders[[#This Row],[Order Date]]),MONTH(Orders[[#This Row],[Order Date]]),1)</f>
        <v/>
      </c>
      <c r="F26" s="21">
        <f>_xlfn.MINIFS(Orders[Order Month],Orders[Customer ID],Orders[[#This Row],[Customer ID]])</f>
        <v/>
      </c>
      <c r="G26" s="22">
        <f>(YEAR(Orders[[#This Row],[Order Month]])-YEAR(Orders[[#This Row],[First Month]]))*12+MONTH(Orders[[#This Row],[Order Month]])-MONTH(Orders[[#This Row],[First Month]])</f>
        <v/>
      </c>
      <c r="H26" s="22">
        <f>IF(COUNTIFS(Orders[Customer ID],Orders[[#This Row],[Customer ID]],Orders[Order Month],Orders[[#This Row],[Order Month]],Orders[Order ID],"&lt;"&amp;Orders[[#This Row],[Order ID]])=0,1,0)</f>
        <v/>
      </c>
    </row>
    <row r="27">
      <c r="A27" s="18" t="n">
        <v>1023</v>
      </c>
      <c r="B27" s="19" t="n">
        <v>45963</v>
      </c>
      <c r="C27" s="18" t="inlineStr">
        <is>
          <t>T-210</t>
        </is>
      </c>
      <c r="D27" s="20" t="n">
        <v>800</v>
      </c>
      <c r="E27" s="21">
        <f>DATE(YEAR(Orders[[#This Row],[Order Date]]),MONTH(Orders[[#This Row],[Order Date]]),1)</f>
        <v/>
      </c>
      <c r="F27" s="21">
        <f>_xlfn.MINIFS(Orders[Order Month],Orders[Customer ID],Orders[[#This Row],[Customer ID]])</f>
        <v/>
      </c>
      <c r="G27" s="22">
        <f>(YEAR(Orders[[#This Row],[Order Month]])-YEAR(Orders[[#This Row],[First Month]]))*12+MONTH(Orders[[#This Row],[Order Month]])-MONTH(Orders[[#This Row],[First Month]])</f>
        <v/>
      </c>
      <c r="H27" s="22">
        <f>IF(COUNTIFS(Orders[Customer ID],Orders[[#This Row],[Customer ID]],Orders[Order Month],Orders[[#This Row],[Order Month]],Orders[Order ID],"&lt;"&amp;Orders[[#This Row],[Order ID]])=0,1,0)</f>
        <v/>
      </c>
    </row>
    <row r="28">
      <c r="A28" s="18" t="n">
        <v>1024</v>
      </c>
      <c r="B28" s="19" t="n">
        <v>45963</v>
      </c>
      <c r="C28" s="18" t="inlineStr">
        <is>
          <t>T-218</t>
        </is>
      </c>
      <c r="D28" s="20" t="n">
        <v>180</v>
      </c>
      <c r="E28" s="21">
        <f>DATE(YEAR(Orders[[#This Row],[Order Date]]),MONTH(Orders[[#This Row],[Order Date]]),1)</f>
        <v/>
      </c>
      <c r="F28" s="21">
        <f>_xlfn.MINIFS(Orders[Order Month],Orders[Customer ID],Orders[[#This Row],[Customer ID]])</f>
        <v/>
      </c>
      <c r="G28" s="22">
        <f>(YEAR(Orders[[#This Row],[Order Month]])-YEAR(Orders[[#This Row],[First Month]]))*12+MONTH(Orders[[#This Row],[Order Month]])-MONTH(Orders[[#This Row],[First Month]])</f>
        <v/>
      </c>
      <c r="H28" s="22">
        <f>IF(COUNTIFS(Orders[Customer ID],Orders[[#This Row],[Customer ID]],Orders[Order Month],Orders[[#This Row],[Order Month]],Orders[Order ID],"&lt;"&amp;Orders[[#This Row],[Order ID]])=0,1,0)</f>
        <v/>
      </c>
    </row>
    <row r="29">
      <c r="A29" s="18" t="n">
        <v>1025</v>
      </c>
      <c r="B29" s="19" t="n">
        <v>45963</v>
      </c>
      <c r="C29" s="18" t="inlineStr">
        <is>
          <t>T-227</t>
        </is>
      </c>
      <c r="D29" s="20" t="n">
        <v>170</v>
      </c>
      <c r="E29" s="21">
        <f>DATE(YEAR(Orders[[#This Row],[Order Date]]),MONTH(Orders[[#This Row],[Order Date]]),1)</f>
        <v/>
      </c>
      <c r="F29" s="21">
        <f>_xlfn.MINIFS(Orders[Order Month],Orders[Customer ID],Orders[[#This Row],[Customer ID]])</f>
        <v/>
      </c>
      <c r="G29" s="22">
        <f>(YEAR(Orders[[#This Row],[Order Month]])-YEAR(Orders[[#This Row],[First Month]]))*12+MONTH(Orders[[#This Row],[Order Month]])-MONTH(Orders[[#This Row],[First Month]])</f>
        <v/>
      </c>
      <c r="H29" s="22">
        <f>IF(COUNTIFS(Orders[Customer ID],Orders[[#This Row],[Customer ID]],Orders[Order Month],Orders[[#This Row],[Order Month]],Orders[Order ID],"&lt;"&amp;Orders[[#This Row],[Order ID]])=0,1,0)</f>
        <v/>
      </c>
    </row>
    <row r="30">
      <c r="A30" s="18" t="n">
        <v>1026</v>
      </c>
      <c r="B30" s="19" t="n">
        <v>45965</v>
      </c>
      <c r="C30" s="18" t="inlineStr">
        <is>
          <t>T-220</t>
        </is>
      </c>
      <c r="D30" s="20" t="n">
        <v>320</v>
      </c>
      <c r="E30" s="21">
        <f>DATE(YEAR(Orders[[#This Row],[Order Date]]),MONTH(Orders[[#This Row],[Order Date]]),1)</f>
        <v/>
      </c>
      <c r="F30" s="21">
        <f>_xlfn.MINIFS(Orders[Order Month],Orders[Customer ID],Orders[[#This Row],[Customer ID]])</f>
        <v/>
      </c>
      <c r="G30" s="22">
        <f>(YEAR(Orders[[#This Row],[Order Month]])-YEAR(Orders[[#This Row],[First Month]]))*12+MONTH(Orders[[#This Row],[Order Month]])-MONTH(Orders[[#This Row],[First Month]])</f>
        <v/>
      </c>
      <c r="H30" s="22">
        <f>IF(COUNTIFS(Orders[Customer ID],Orders[[#This Row],[Customer ID]],Orders[Order Month],Orders[[#This Row],[Order Month]],Orders[Order ID],"&lt;"&amp;Orders[[#This Row],[Order ID]])=0,1,0)</f>
        <v/>
      </c>
    </row>
    <row r="31">
      <c r="A31" s="18" t="n">
        <v>1027</v>
      </c>
      <c r="B31" s="19" t="n">
        <v>45967</v>
      </c>
      <c r="C31" s="18" t="inlineStr">
        <is>
          <t>T-205</t>
        </is>
      </c>
      <c r="D31" s="20" t="n">
        <v>320</v>
      </c>
      <c r="E31" s="21">
        <f>DATE(YEAR(Orders[[#This Row],[Order Date]]),MONTH(Orders[[#This Row],[Order Date]]),1)</f>
        <v/>
      </c>
      <c r="F31" s="21">
        <f>_xlfn.MINIFS(Orders[Order Month],Orders[Customer ID],Orders[[#This Row],[Customer ID]])</f>
        <v/>
      </c>
      <c r="G31" s="22">
        <f>(YEAR(Orders[[#This Row],[Order Month]])-YEAR(Orders[[#This Row],[First Month]]))*12+MONTH(Orders[[#This Row],[Order Month]])-MONTH(Orders[[#This Row],[First Month]])</f>
        <v/>
      </c>
      <c r="H31" s="22">
        <f>IF(COUNTIFS(Orders[Customer ID],Orders[[#This Row],[Customer ID]],Orders[Order Month],Orders[[#This Row],[Order Month]],Orders[Order ID],"&lt;"&amp;Orders[[#This Row],[Order ID]])=0,1,0)</f>
        <v/>
      </c>
    </row>
    <row r="32">
      <c r="A32" s="18" t="n">
        <v>1028</v>
      </c>
      <c r="B32" s="19" t="n">
        <v>45967</v>
      </c>
      <c r="C32" s="18" t="inlineStr">
        <is>
          <t>T-212</t>
        </is>
      </c>
      <c r="D32" s="20" t="n">
        <v>500</v>
      </c>
      <c r="E32" s="21">
        <f>DATE(YEAR(Orders[[#This Row],[Order Date]]),MONTH(Orders[[#This Row],[Order Date]]),1)</f>
        <v/>
      </c>
      <c r="F32" s="21">
        <f>_xlfn.MINIFS(Orders[Order Month],Orders[Customer ID],Orders[[#This Row],[Customer ID]])</f>
        <v/>
      </c>
      <c r="G32" s="22">
        <f>(YEAR(Orders[[#This Row],[Order Month]])-YEAR(Orders[[#This Row],[First Month]]))*12+MONTH(Orders[[#This Row],[Order Month]])-MONTH(Orders[[#This Row],[First Month]])</f>
        <v/>
      </c>
      <c r="H32" s="22">
        <f>IF(COUNTIFS(Orders[Customer ID],Orders[[#This Row],[Customer ID]],Orders[Order Month],Orders[[#This Row],[Order Month]],Orders[Order ID],"&lt;"&amp;Orders[[#This Row],[Order ID]])=0,1,0)</f>
        <v/>
      </c>
    </row>
    <row r="33">
      <c r="A33" s="18" t="n">
        <v>1029</v>
      </c>
      <c r="B33" s="19" t="n">
        <v>45967</v>
      </c>
      <c r="C33" s="18" t="inlineStr">
        <is>
          <t>T-223</t>
        </is>
      </c>
      <c r="D33" s="20" t="n">
        <v>460</v>
      </c>
      <c r="E33" s="21">
        <f>DATE(YEAR(Orders[[#This Row],[Order Date]]),MONTH(Orders[[#This Row],[Order Date]]),1)</f>
        <v/>
      </c>
      <c r="F33" s="21">
        <f>_xlfn.MINIFS(Orders[Order Month],Orders[Customer ID],Orders[[#This Row],[Customer ID]])</f>
        <v/>
      </c>
      <c r="G33" s="22">
        <f>(YEAR(Orders[[#This Row],[Order Month]])-YEAR(Orders[[#This Row],[First Month]]))*12+MONTH(Orders[[#This Row],[Order Month]])-MONTH(Orders[[#This Row],[First Month]])</f>
        <v/>
      </c>
      <c r="H33" s="22">
        <f>IF(COUNTIFS(Orders[Customer ID],Orders[[#This Row],[Customer ID]],Orders[Order Month],Orders[[#This Row],[Order Month]],Orders[Order ID],"&lt;"&amp;Orders[[#This Row],[Order ID]])=0,1,0)</f>
        <v/>
      </c>
    </row>
    <row r="34">
      <c r="A34" s="18" t="n">
        <v>1030</v>
      </c>
      <c r="B34" s="19" t="n">
        <v>45969</v>
      </c>
      <c r="C34" s="18" t="inlineStr">
        <is>
          <t>T-217</t>
        </is>
      </c>
      <c r="D34" s="20" t="n">
        <v>270</v>
      </c>
      <c r="E34" s="21">
        <f>DATE(YEAR(Orders[[#This Row],[Order Date]]),MONTH(Orders[[#This Row],[Order Date]]),1)</f>
        <v/>
      </c>
      <c r="F34" s="21">
        <f>_xlfn.MINIFS(Orders[Order Month],Orders[Customer ID],Orders[[#This Row],[Customer ID]])</f>
        <v/>
      </c>
      <c r="G34" s="22">
        <f>(YEAR(Orders[[#This Row],[Order Month]])-YEAR(Orders[[#This Row],[First Month]]))*12+MONTH(Orders[[#This Row],[Order Month]])-MONTH(Orders[[#This Row],[First Month]])</f>
        <v/>
      </c>
      <c r="H34" s="22">
        <f>IF(COUNTIFS(Orders[Customer ID],Orders[[#This Row],[Customer ID]],Orders[Order Month],Orders[[#This Row],[Order Month]],Orders[Order ID],"&lt;"&amp;Orders[[#This Row],[Order ID]])=0,1,0)</f>
        <v/>
      </c>
    </row>
    <row r="35">
      <c r="A35" s="18" t="n">
        <v>1031</v>
      </c>
      <c r="B35" s="19" t="n">
        <v>45969</v>
      </c>
      <c r="C35" s="18" t="inlineStr">
        <is>
          <t>T-222</t>
        </is>
      </c>
      <c r="D35" s="20" t="n">
        <v>880</v>
      </c>
      <c r="E35" s="21">
        <f>DATE(YEAR(Orders[[#This Row],[Order Date]]),MONTH(Orders[[#This Row],[Order Date]]),1)</f>
        <v/>
      </c>
      <c r="F35" s="21">
        <f>_xlfn.MINIFS(Orders[Order Month],Orders[Customer ID],Orders[[#This Row],[Customer ID]])</f>
        <v/>
      </c>
      <c r="G35" s="22">
        <f>(YEAR(Orders[[#This Row],[Order Month]])-YEAR(Orders[[#This Row],[First Month]]))*12+MONTH(Orders[[#This Row],[Order Month]])-MONTH(Orders[[#This Row],[First Month]])</f>
        <v/>
      </c>
      <c r="H35" s="22">
        <f>IF(COUNTIFS(Orders[Customer ID],Orders[[#This Row],[Customer ID]],Orders[Order Month],Orders[[#This Row],[Order Month]],Orders[Order ID],"&lt;"&amp;Orders[[#This Row],[Order ID]])=0,1,0)</f>
        <v/>
      </c>
    </row>
    <row r="36">
      <c r="A36" s="18" t="n">
        <v>1032</v>
      </c>
      <c r="B36" s="19" t="n">
        <v>45969</v>
      </c>
      <c r="C36" s="18" t="inlineStr">
        <is>
          <t>T-224</t>
        </is>
      </c>
      <c r="D36" s="20" t="n">
        <v>470</v>
      </c>
      <c r="E36" s="21">
        <f>DATE(YEAR(Orders[[#This Row],[Order Date]]),MONTH(Orders[[#This Row],[Order Date]]),1)</f>
        <v/>
      </c>
      <c r="F36" s="21">
        <f>_xlfn.MINIFS(Orders[Order Month],Orders[Customer ID],Orders[[#This Row],[Customer ID]])</f>
        <v/>
      </c>
      <c r="G36" s="22">
        <f>(YEAR(Orders[[#This Row],[Order Month]])-YEAR(Orders[[#This Row],[First Month]]))*12+MONTH(Orders[[#This Row],[Order Month]])-MONTH(Orders[[#This Row],[First Month]])</f>
        <v/>
      </c>
      <c r="H36" s="22">
        <f>IF(COUNTIFS(Orders[Customer ID],Orders[[#This Row],[Customer ID]],Orders[Order Month],Orders[[#This Row],[Order Month]],Orders[Order ID],"&lt;"&amp;Orders[[#This Row],[Order ID]])=0,1,0)</f>
        <v/>
      </c>
    </row>
    <row r="37">
      <c r="A37" s="18" t="n">
        <v>1033</v>
      </c>
      <c r="B37" s="19" t="n">
        <v>45969</v>
      </c>
      <c r="C37" s="18" t="inlineStr">
        <is>
          <t>T-226</t>
        </is>
      </c>
      <c r="D37" s="20" t="n">
        <v>840</v>
      </c>
      <c r="E37" s="21">
        <f>DATE(YEAR(Orders[[#This Row],[Order Date]]),MONTH(Orders[[#This Row],[Order Date]]),1)</f>
        <v/>
      </c>
      <c r="F37" s="21">
        <f>_xlfn.MINIFS(Orders[Order Month],Orders[Customer ID],Orders[[#This Row],[Customer ID]])</f>
        <v/>
      </c>
      <c r="G37" s="22">
        <f>(YEAR(Orders[[#This Row],[Order Month]])-YEAR(Orders[[#This Row],[First Month]]))*12+MONTH(Orders[[#This Row],[Order Month]])-MONTH(Orders[[#This Row],[First Month]])</f>
        <v/>
      </c>
      <c r="H37" s="22">
        <f>IF(COUNTIFS(Orders[Customer ID],Orders[[#This Row],[Customer ID]],Orders[Order Month],Orders[[#This Row],[Order Month]],Orders[Order ID],"&lt;"&amp;Orders[[#This Row],[Order ID]])=0,1,0)</f>
        <v/>
      </c>
    </row>
    <row r="38">
      <c r="A38" s="18" t="n">
        <v>1034</v>
      </c>
      <c r="B38" s="19" t="n">
        <v>45971</v>
      </c>
      <c r="C38" s="18" t="inlineStr">
        <is>
          <t>T-201</t>
        </is>
      </c>
      <c r="D38" s="20" t="n">
        <v>640</v>
      </c>
      <c r="E38" s="21">
        <f>DATE(YEAR(Orders[[#This Row],[Order Date]]),MONTH(Orders[[#This Row],[Order Date]]),1)</f>
        <v/>
      </c>
      <c r="F38" s="21">
        <f>_xlfn.MINIFS(Orders[Order Month],Orders[Customer ID],Orders[[#This Row],[Customer ID]])</f>
        <v/>
      </c>
      <c r="G38" s="22">
        <f>(YEAR(Orders[[#This Row],[Order Month]])-YEAR(Orders[[#This Row],[First Month]]))*12+MONTH(Orders[[#This Row],[Order Month]])-MONTH(Orders[[#This Row],[First Month]])</f>
        <v/>
      </c>
      <c r="H38" s="22">
        <f>IF(COUNTIFS(Orders[Customer ID],Orders[[#This Row],[Customer ID]],Orders[Order Month],Orders[[#This Row],[Order Month]],Orders[Order ID],"&lt;"&amp;Orders[[#This Row],[Order ID]])=0,1,0)</f>
        <v/>
      </c>
    </row>
    <row r="39">
      <c r="A39" s="18" t="n">
        <v>1035</v>
      </c>
      <c r="B39" s="19" t="n">
        <v>45971</v>
      </c>
      <c r="C39" s="18" t="inlineStr">
        <is>
          <t>T-219</t>
        </is>
      </c>
      <c r="D39" s="20" t="n">
        <v>490</v>
      </c>
      <c r="E39" s="21">
        <f>DATE(YEAR(Orders[[#This Row],[Order Date]]),MONTH(Orders[[#This Row],[Order Date]]),1)</f>
        <v/>
      </c>
      <c r="F39" s="21">
        <f>_xlfn.MINIFS(Orders[Order Month],Orders[Customer ID],Orders[[#This Row],[Customer ID]])</f>
        <v/>
      </c>
      <c r="G39" s="22">
        <f>(YEAR(Orders[[#This Row],[Order Month]])-YEAR(Orders[[#This Row],[First Month]]))*12+MONTH(Orders[[#This Row],[Order Month]])-MONTH(Orders[[#This Row],[First Month]])</f>
        <v/>
      </c>
      <c r="H39" s="22">
        <f>IF(COUNTIFS(Orders[Customer ID],Orders[[#This Row],[Customer ID]],Orders[Order Month],Orders[[#This Row],[Order Month]],Orders[Order ID],"&lt;"&amp;Orders[[#This Row],[Order ID]])=0,1,0)</f>
        <v/>
      </c>
    </row>
    <row r="40">
      <c r="A40" s="18" t="n">
        <v>1036</v>
      </c>
      <c r="B40" s="19" t="n">
        <v>45972</v>
      </c>
      <c r="C40" s="18" t="inlineStr">
        <is>
          <t>T-218</t>
        </is>
      </c>
      <c r="D40" s="20" t="n">
        <v>380</v>
      </c>
      <c r="E40" s="21">
        <f>DATE(YEAR(Orders[[#This Row],[Order Date]]),MONTH(Orders[[#This Row],[Order Date]]),1)</f>
        <v/>
      </c>
      <c r="F40" s="21">
        <f>_xlfn.MINIFS(Orders[Order Month],Orders[Customer ID],Orders[[#This Row],[Customer ID]])</f>
        <v/>
      </c>
      <c r="G40" s="22">
        <f>(YEAR(Orders[[#This Row],[Order Month]])-YEAR(Orders[[#This Row],[First Month]]))*12+MONTH(Orders[[#This Row],[Order Month]])-MONTH(Orders[[#This Row],[First Month]])</f>
        <v/>
      </c>
      <c r="H40" s="22">
        <f>IF(COUNTIFS(Orders[Customer ID],Orders[[#This Row],[Customer ID]],Orders[Order Month],Orders[[#This Row],[Order Month]],Orders[Order ID],"&lt;"&amp;Orders[[#This Row],[Order ID]])=0,1,0)</f>
        <v/>
      </c>
    </row>
    <row r="41">
      <c r="A41" s="18" t="n">
        <v>1037</v>
      </c>
      <c r="B41" s="19" t="n">
        <v>45972</v>
      </c>
      <c r="C41" s="18" t="inlineStr">
        <is>
          <t>T-222</t>
        </is>
      </c>
      <c r="D41" s="20" t="n">
        <v>770</v>
      </c>
      <c r="E41" s="21">
        <f>DATE(YEAR(Orders[[#This Row],[Order Date]]),MONTH(Orders[[#This Row],[Order Date]]),1)</f>
        <v/>
      </c>
      <c r="F41" s="21">
        <f>_xlfn.MINIFS(Orders[Order Month],Orders[Customer ID],Orders[[#This Row],[Customer ID]])</f>
        <v/>
      </c>
      <c r="G41" s="22">
        <f>(YEAR(Orders[[#This Row],[Order Month]])-YEAR(Orders[[#This Row],[First Month]]))*12+MONTH(Orders[[#This Row],[Order Month]])-MONTH(Orders[[#This Row],[First Month]])</f>
        <v/>
      </c>
      <c r="H41" s="22">
        <f>IF(COUNTIFS(Orders[Customer ID],Orders[[#This Row],[Customer ID]],Orders[Order Month],Orders[[#This Row],[Order Month]],Orders[Order ID],"&lt;"&amp;Orders[[#This Row],[Order ID]])=0,1,0)</f>
        <v/>
      </c>
    </row>
    <row r="42">
      <c r="A42" s="18" t="n">
        <v>1038</v>
      </c>
      <c r="B42" s="19" t="n">
        <v>45974</v>
      </c>
      <c r="C42" s="18" t="inlineStr">
        <is>
          <t>T-228</t>
        </is>
      </c>
      <c r="D42" s="20" t="n">
        <v>680</v>
      </c>
      <c r="E42" s="21">
        <f>DATE(YEAR(Orders[[#This Row],[Order Date]]),MONTH(Orders[[#This Row],[Order Date]]),1)</f>
        <v/>
      </c>
      <c r="F42" s="21">
        <f>_xlfn.MINIFS(Orders[Order Month],Orders[Customer ID],Orders[[#This Row],[Customer ID]])</f>
        <v/>
      </c>
      <c r="G42" s="22">
        <f>(YEAR(Orders[[#This Row],[Order Month]])-YEAR(Orders[[#This Row],[First Month]]))*12+MONTH(Orders[[#This Row],[Order Month]])-MONTH(Orders[[#This Row],[First Month]])</f>
        <v/>
      </c>
      <c r="H42" s="22">
        <f>IF(COUNTIFS(Orders[Customer ID],Orders[[#This Row],[Customer ID]],Orders[Order Month],Orders[[#This Row],[Order Month]],Orders[Order ID],"&lt;"&amp;Orders[[#This Row],[Order ID]])=0,1,0)</f>
        <v/>
      </c>
    </row>
    <row r="43">
      <c r="A43" s="18" t="n">
        <v>1039</v>
      </c>
      <c r="B43" s="19" t="n">
        <v>45975</v>
      </c>
      <c r="C43" s="18" t="inlineStr">
        <is>
          <t>T-228</t>
        </is>
      </c>
      <c r="D43" s="20" t="n">
        <v>850</v>
      </c>
      <c r="E43" s="21">
        <f>DATE(YEAR(Orders[[#This Row],[Order Date]]),MONTH(Orders[[#This Row],[Order Date]]),1)</f>
        <v/>
      </c>
      <c r="F43" s="21">
        <f>_xlfn.MINIFS(Orders[Order Month],Orders[Customer ID],Orders[[#This Row],[Customer ID]])</f>
        <v/>
      </c>
      <c r="G43" s="22">
        <f>(YEAR(Orders[[#This Row],[Order Month]])-YEAR(Orders[[#This Row],[First Month]]))*12+MONTH(Orders[[#This Row],[Order Month]])-MONTH(Orders[[#This Row],[First Month]])</f>
        <v/>
      </c>
      <c r="H43" s="22">
        <f>IF(COUNTIFS(Orders[Customer ID],Orders[[#This Row],[Customer ID]],Orders[Order Month],Orders[[#This Row],[Order Month]],Orders[Order ID],"&lt;"&amp;Orders[[#This Row],[Order ID]])=0,1,0)</f>
        <v/>
      </c>
    </row>
    <row r="44">
      <c r="A44" s="18" t="n">
        <v>1040</v>
      </c>
      <c r="B44" s="19" t="n">
        <v>45975</v>
      </c>
      <c r="C44" s="18" t="inlineStr">
        <is>
          <t>T-229</t>
        </is>
      </c>
      <c r="D44" s="20" t="n">
        <v>290</v>
      </c>
      <c r="E44" s="21">
        <f>DATE(YEAR(Orders[[#This Row],[Order Date]]),MONTH(Orders[[#This Row],[Order Date]]),1)</f>
        <v/>
      </c>
      <c r="F44" s="21">
        <f>_xlfn.MINIFS(Orders[Order Month],Orders[Customer ID],Orders[[#This Row],[Customer ID]])</f>
        <v/>
      </c>
      <c r="G44" s="22">
        <f>(YEAR(Orders[[#This Row],[Order Month]])-YEAR(Orders[[#This Row],[First Month]]))*12+MONTH(Orders[[#This Row],[Order Month]])-MONTH(Orders[[#This Row],[First Month]])</f>
        <v/>
      </c>
      <c r="H44" s="22">
        <f>IF(COUNTIFS(Orders[Customer ID],Orders[[#This Row],[Customer ID]],Orders[Order Month],Orders[[#This Row],[Order Month]],Orders[Order ID],"&lt;"&amp;Orders[[#This Row],[Order ID]])=0,1,0)</f>
        <v/>
      </c>
    </row>
    <row r="45">
      <c r="A45" s="18" t="n">
        <v>1041</v>
      </c>
      <c r="B45" s="19" t="n">
        <v>45976</v>
      </c>
      <c r="C45" s="18" t="inlineStr">
        <is>
          <t>T-214</t>
        </is>
      </c>
      <c r="D45" s="20" t="n">
        <v>670</v>
      </c>
      <c r="E45" s="21">
        <f>DATE(YEAR(Orders[[#This Row],[Order Date]]),MONTH(Orders[[#This Row],[Order Date]]),1)</f>
        <v/>
      </c>
      <c r="F45" s="21">
        <f>_xlfn.MINIFS(Orders[Order Month],Orders[Customer ID],Orders[[#This Row],[Customer ID]])</f>
        <v/>
      </c>
      <c r="G45" s="22">
        <f>(YEAR(Orders[[#This Row],[Order Month]])-YEAR(Orders[[#This Row],[First Month]]))*12+MONTH(Orders[[#This Row],[Order Month]])-MONTH(Orders[[#This Row],[First Month]])</f>
        <v/>
      </c>
      <c r="H45" s="22">
        <f>IF(COUNTIFS(Orders[Customer ID],Orders[[#This Row],[Customer ID]],Orders[Order Month],Orders[[#This Row],[Order Month]],Orders[Order ID],"&lt;"&amp;Orders[[#This Row],[Order ID]])=0,1,0)</f>
        <v/>
      </c>
    </row>
    <row r="46">
      <c r="A46" s="18" t="n">
        <v>1042</v>
      </c>
      <c r="B46" s="19" t="n">
        <v>45979</v>
      </c>
      <c r="C46" s="18" t="inlineStr">
        <is>
          <t>T-217</t>
        </is>
      </c>
      <c r="D46" s="20" t="n">
        <v>640</v>
      </c>
      <c r="E46" s="21">
        <f>DATE(YEAR(Orders[[#This Row],[Order Date]]),MONTH(Orders[[#This Row],[Order Date]]),1)</f>
        <v/>
      </c>
      <c r="F46" s="21">
        <f>_xlfn.MINIFS(Orders[Order Month],Orders[Customer ID],Orders[[#This Row],[Customer ID]])</f>
        <v/>
      </c>
      <c r="G46" s="22">
        <f>(YEAR(Orders[[#This Row],[Order Month]])-YEAR(Orders[[#This Row],[First Month]]))*12+MONTH(Orders[[#This Row],[Order Month]])-MONTH(Orders[[#This Row],[First Month]])</f>
        <v/>
      </c>
      <c r="H46" s="22">
        <f>IF(COUNTIFS(Orders[Customer ID],Orders[[#This Row],[Customer ID]],Orders[Order Month],Orders[[#This Row],[Order Month]],Orders[Order ID],"&lt;"&amp;Orders[[#This Row],[Order ID]])=0,1,0)</f>
        <v/>
      </c>
    </row>
    <row r="47">
      <c r="A47" s="18" t="n">
        <v>1043</v>
      </c>
      <c r="B47" s="19" t="n">
        <v>45980</v>
      </c>
      <c r="C47" s="18" t="inlineStr">
        <is>
          <t>T-228</t>
        </is>
      </c>
      <c r="D47" s="20" t="n">
        <v>170</v>
      </c>
      <c r="E47" s="21">
        <f>DATE(YEAR(Orders[[#This Row],[Order Date]]),MONTH(Orders[[#This Row],[Order Date]]),1)</f>
        <v/>
      </c>
      <c r="F47" s="21">
        <f>_xlfn.MINIFS(Orders[Order Month],Orders[Customer ID],Orders[[#This Row],[Customer ID]])</f>
        <v/>
      </c>
      <c r="G47" s="22">
        <f>(YEAR(Orders[[#This Row],[Order Month]])-YEAR(Orders[[#This Row],[First Month]]))*12+MONTH(Orders[[#This Row],[Order Month]])-MONTH(Orders[[#This Row],[First Month]])</f>
        <v/>
      </c>
      <c r="H47" s="22">
        <f>IF(COUNTIFS(Orders[Customer ID],Orders[[#This Row],[Customer ID]],Orders[Order Month],Orders[[#This Row],[Order Month]],Orders[Order ID],"&lt;"&amp;Orders[[#This Row],[Order ID]])=0,1,0)</f>
        <v/>
      </c>
    </row>
    <row r="48">
      <c r="A48" s="18" t="n">
        <v>1044</v>
      </c>
      <c r="B48" s="19" t="n">
        <v>45981</v>
      </c>
      <c r="C48" s="18" t="inlineStr">
        <is>
          <t>T-203</t>
        </is>
      </c>
      <c r="D48" s="20" t="n">
        <v>690</v>
      </c>
      <c r="E48" s="21">
        <f>DATE(YEAR(Orders[[#This Row],[Order Date]]),MONTH(Orders[[#This Row],[Order Date]]),1)</f>
        <v/>
      </c>
      <c r="F48" s="21">
        <f>_xlfn.MINIFS(Orders[Order Month],Orders[Customer ID],Orders[[#This Row],[Customer ID]])</f>
        <v/>
      </c>
      <c r="G48" s="22">
        <f>(YEAR(Orders[[#This Row],[Order Month]])-YEAR(Orders[[#This Row],[First Month]]))*12+MONTH(Orders[[#This Row],[Order Month]])-MONTH(Orders[[#This Row],[First Month]])</f>
        <v/>
      </c>
      <c r="H48" s="22">
        <f>IF(COUNTIFS(Orders[Customer ID],Orders[[#This Row],[Customer ID]],Orders[Order Month],Orders[[#This Row],[Order Month]],Orders[Order ID],"&lt;"&amp;Orders[[#This Row],[Order ID]])=0,1,0)</f>
        <v/>
      </c>
    </row>
    <row r="49">
      <c r="A49" s="18" t="n">
        <v>1045</v>
      </c>
      <c r="B49" s="19" t="n">
        <v>45983</v>
      </c>
      <c r="C49" s="18" t="inlineStr">
        <is>
          <t>T-217</t>
        </is>
      </c>
      <c r="D49" s="20" t="n">
        <v>640</v>
      </c>
      <c r="E49" s="21">
        <f>DATE(YEAR(Orders[[#This Row],[Order Date]]),MONTH(Orders[[#This Row],[Order Date]]),1)</f>
        <v/>
      </c>
      <c r="F49" s="21">
        <f>_xlfn.MINIFS(Orders[Order Month],Orders[Customer ID],Orders[[#This Row],[Customer ID]])</f>
        <v/>
      </c>
      <c r="G49" s="22">
        <f>(YEAR(Orders[[#This Row],[Order Month]])-YEAR(Orders[[#This Row],[First Month]]))*12+MONTH(Orders[[#This Row],[Order Month]])-MONTH(Orders[[#This Row],[First Month]])</f>
        <v/>
      </c>
      <c r="H49" s="22">
        <f>IF(COUNTIFS(Orders[Customer ID],Orders[[#This Row],[Customer ID]],Orders[Order Month],Orders[[#This Row],[Order Month]],Orders[Order ID],"&lt;"&amp;Orders[[#This Row],[Order ID]])=0,1,0)</f>
        <v/>
      </c>
    </row>
    <row r="50">
      <c r="A50" s="18" t="n">
        <v>1046</v>
      </c>
      <c r="B50" s="19" t="n">
        <v>45983</v>
      </c>
      <c r="C50" s="18" t="inlineStr">
        <is>
          <t>T-221</t>
        </is>
      </c>
      <c r="D50" s="20" t="n">
        <v>640</v>
      </c>
      <c r="E50" s="21">
        <f>DATE(YEAR(Orders[[#This Row],[Order Date]]),MONTH(Orders[[#This Row],[Order Date]]),1)</f>
        <v/>
      </c>
      <c r="F50" s="21">
        <f>_xlfn.MINIFS(Orders[Order Month],Orders[Customer ID],Orders[[#This Row],[Customer ID]])</f>
        <v/>
      </c>
      <c r="G50" s="22">
        <f>(YEAR(Orders[[#This Row],[Order Month]])-YEAR(Orders[[#This Row],[First Month]]))*12+MONTH(Orders[[#This Row],[Order Month]])-MONTH(Orders[[#This Row],[First Month]])</f>
        <v/>
      </c>
      <c r="H50" s="22">
        <f>IF(COUNTIFS(Orders[Customer ID],Orders[[#This Row],[Customer ID]],Orders[Order Month],Orders[[#This Row],[Order Month]],Orders[Order ID],"&lt;"&amp;Orders[[#This Row],[Order ID]])=0,1,0)</f>
        <v/>
      </c>
    </row>
    <row r="51">
      <c r="A51" s="18" t="n">
        <v>1047</v>
      </c>
      <c r="B51" s="19" t="n">
        <v>45985</v>
      </c>
      <c r="C51" s="18" t="inlineStr">
        <is>
          <t>T-216</t>
        </is>
      </c>
      <c r="D51" s="20" t="n">
        <v>520</v>
      </c>
      <c r="E51" s="21">
        <f>DATE(YEAR(Orders[[#This Row],[Order Date]]),MONTH(Orders[[#This Row],[Order Date]]),1)</f>
        <v/>
      </c>
      <c r="F51" s="21">
        <f>_xlfn.MINIFS(Orders[Order Month],Orders[Customer ID],Orders[[#This Row],[Customer ID]])</f>
        <v/>
      </c>
      <c r="G51" s="22">
        <f>(YEAR(Orders[[#This Row],[Order Month]])-YEAR(Orders[[#This Row],[First Month]]))*12+MONTH(Orders[[#This Row],[Order Month]])-MONTH(Orders[[#This Row],[First Month]])</f>
        <v/>
      </c>
      <c r="H51" s="22">
        <f>IF(COUNTIFS(Orders[Customer ID],Orders[[#This Row],[Customer ID]],Orders[Order Month],Orders[[#This Row],[Order Month]],Orders[Order ID],"&lt;"&amp;Orders[[#This Row],[Order ID]])=0,1,0)</f>
        <v/>
      </c>
    </row>
    <row r="52">
      <c r="A52" s="18" t="n">
        <v>1048</v>
      </c>
      <c r="B52" s="19" t="n">
        <v>45985</v>
      </c>
      <c r="C52" s="18" t="inlineStr">
        <is>
          <t>T-222</t>
        </is>
      </c>
      <c r="D52" s="20" t="n">
        <v>680</v>
      </c>
      <c r="E52" s="21">
        <f>DATE(YEAR(Orders[[#This Row],[Order Date]]),MONTH(Orders[[#This Row],[Order Date]]),1)</f>
        <v/>
      </c>
      <c r="F52" s="21">
        <f>_xlfn.MINIFS(Orders[Order Month],Orders[Customer ID],Orders[[#This Row],[Customer ID]])</f>
        <v/>
      </c>
      <c r="G52" s="22">
        <f>(YEAR(Orders[[#This Row],[Order Month]])-YEAR(Orders[[#This Row],[First Month]]))*12+MONTH(Orders[[#This Row],[Order Month]])-MONTH(Orders[[#This Row],[First Month]])</f>
        <v/>
      </c>
      <c r="H52" s="22">
        <f>IF(COUNTIFS(Orders[Customer ID],Orders[[#This Row],[Customer ID]],Orders[Order Month],Orders[[#This Row],[Order Month]],Orders[Order ID],"&lt;"&amp;Orders[[#This Row],[Order ID]])=0,1,0)</f>
        <v/>
      </c>
    </row>
    <row r="53">
      <c r="A53" s="18" t="n">
        <v>1049</v>
      </c>
      <c r="B53" s="19" t="n">
        <v>45985</v>
      </c>
      <c r="C53" s="18" t="inlineStr">
        <is>
          <t>T-223</t>
        </is>
      </c>
      <c r="D53" s="20" t="n">
        <v>310</v>
      </c>
      <c r="E53" s="21">
        <f>DATE(YEAR(Orders[[#This Row],[Order Date]]),MONTH(Orders[[#This Row],[Order Date]]),1)</f>
        <v/>
      </c>
      <c r="F53" s="21">
        <f>_xlfn.MINIFS(Orders[Order Month],Orders[Customer ID],Orders[[#This Row],[Customer ID]])</f>
        <v/>
      </c>
      <c r="G53" s="22">
        <f>(YEAR(Orders[[#This Row],[Order Month]])-YEAR(Orders[[#This Row],[First Month]]))*12+MONTH(Orders[[#This Row],[Order Month]])-MONTH(Orders[[#This Row],[First Month]])</f>
        <v/>
      </c>
      <c r="H53" s="22">
        <f>IF(COUNTIFS(Orders[Customer ID],Orders[[#This Row],[Customer ID]],Orders[Order Month],Orders[[#This Row],[Order Month]],Orders[Order ID],"&lt;"&amp;Orders[[#This Row],[Order ID]])=0,1,0)</f>
        <v/>
      </c>
    </row>
    <row r="54">
      <c r="A54" s="18" t="n">
        <v>1050</v>
      </c>
      <c r="B54" s="19" t="n">
        <v>45986</v>
      </c>
      <c r="C54" s="18" t="inlineStr">
        <is>
          <t>T-203</t>
        </is>
      </c>
      <c r="D54" s="20" t="n">
        <v>750</v>
      </c>
      <c r="E54" s="21">
        <f>DATE(YEAR(Orders[[#This Row],[Order Date]]),MONTH(Orders[[#This Row],[Order Date]]),1)</f>
        <v/>
      </c>
      <c r="F54" s="21">
        <f>_xlfn.MINIFS(Orders[Order Month],Orders[Customer ID],Orders[[#This Row],[Customer ID]])</f>
        <v/>
      </c>
      <c r="G54" s="22">
        <f>(YEAR(Orders[[#This Row],[Order Month]])-YEAR(Orders[[#This Row],[First Month]]))*12+MONTH(Orders[[#This Row],[Order Month]])-MONTH(Orders[[#This Row],[First Month]])</f>
        <v/>
      </c>
      <c r="H54" s="22">
        <f>IF(COUNTIFS(Orders[Customer ID],Orders[[#This Row],[Customer ID]],Orders[Order Month],Orders[[#This Row],[Order Month]],Orders[Order ID],"&lt;"&amp;Orders[[#This Row],[Order ID]])=0,1,0)</f>
        <v/>
      </c>
    </row>
    <row r="55">
      <c r="A55" s="18" t="n">
        <v>1051</v>
      </c>
      <c r="B55" s="19" t="n">
        <v>45986</v>
      </c>
      <c r="C55" s="18" t="inlineStr">
        <is>
          <t>T-210</t>
        </is>
      </c>
      <c r="D55" s="20" t="n">
        <v>280</v>
      </c>
      <c r="E55" s="21">
        <f>DATE(YEAR(Orders[[#This Row],[Order Date]]),MONTH(Orders[[#This Row],[Order Date]]),1)</f>
        <v/>
      </c>
      <c r="F55" s="21">
        <f>_xlfn.MINIFS(Orders[Order Month],Orders[Customer ID],Orders[[#This Row],[Customer ID]])</f>
        <v/>
      </c>
      <c r="G55" s="22">
        <f>(YEAR(Orders[[#This Row],[Order Month]])-YEAR(Orders[[#This Row],[First Month]]))*12+MONTH(Orders[[#This Row],[Order Month]])-MONTH(Orders[[#This Row],[First Month]])</f>
        <v/>
      </c>
      <c r="H55" s="22">
        <f>IF(COUNTIFS(Orders[Customer ID],Orders[[#This Row],[Customer ID]],Orders[Order Month],Orders[[#This Row],[Order Month]],Orders[Order ID],"&lt;"&amp;Orders[[#This Row],[Order ID]])=0,1,0)</f>
        <v/>
      </c>
    </row>
    <row r="56">
      <c r="A56" s="18" t="n">
        <v>1052</v>
      </c>
      <c r="B56" s="19" t="n">
        <v>45988</v>
      </c>
      <c r="C56" s="18" t="inlineStr">
        <is>
          <t>T-226</t>
        </is>
      </c>
      <c r="D56" s="20" t="n">
        <v>470</v>
      </c>
      <c r="E56" s="21">
        <f>DATE(YEAR(Orders[[#This Row],[Order Date]]),MONTH(Orders[[#This Row],[Order Date]]),1)</f>
        <v/>
      </c>
      <c r="F56" s="21">
        <f>_xlfn.MINIFS(Orders[Order Month],Orders[Customer ID],Orders[[#This Row],[Customer ID]])</f>
        <v/>
      </c>
      <c r="G56" s="22">
        <f>(YEAR(Orders[[#This Row],[Order Month]])-YEAR(Orders[[#This Row],[First Month]]))*12+MONTH(Orders[[#This Row],[Order Month]])-MONTH(Orders[[#This Row],[First Month]])</f>
        <v/>
      </c>
      <c r="H56" s="22">
        <f>IF(COUNTIFS(Orders[Customer ID],Orders[[#This Row],[Customer ID]],Orders[Order Month],Orders[[#This Row],[Order Month]],Orders[Order ID],"&lt;"&amp;Orders[[#This Row],[Order ID]])=0,1,0)</f>
        <v/>
      </c>
    </row>
    <row r="57">
      <c r="A57" s="18" t="n">
        <v>1053</v>
      </c>
      <c r="B57" s="19" t="n">
        <v>45989</v>
      </c>
      <c r="C57" s="18" t="inlineStr">
        <is>
          <t>T-206</t>
        </is>
      </c>
      <c r="D57" s="20" t="n">
        <v>340</v>
      </c>
      <c r="E57" s="21">
        <f>DATE(YEAR(Orders[[#This Row],[Order Date]]),MONTH(Orders[[#This Row],[Order Date]]),1)</f>
        <v/>
      </c>
      <c r="F57" s="21">
        <f>_xlfn.MINIFS(Orders[Order Month],Orders[Customer ID],Orders[[#This Row],[Customer ID]])</f>
        <v/>
      </c>
      <c r="G57" s="22">
        <f>(YEAR(Orders[[#This Row],[Order Month]])-YEAR(Orders[[#This Row],[First Month]]))*12+MONTH(Orders[[#This Row],[Order Month]])-MONTH(Orders[[#This Row],[First Month]])</f>
        <v/>
      </c>
      <c r="H57" s="22">
        <f>IF(COUNTIFS(Orders[Customer ID],Orders[[#This Row],[Customer ID]],Orders[Order Month],Orders[[#This Row],[Order Month]],Orders[Order ID],"&lt;"&amp;Orders[[#This Row],[Order ID]])=0,1,0)</f>
        <v/>
      </c>
    </row>
    <row r="58">
      <c r="A58" s="18" t="n">
        <v>1054</v>
      </c>
      <c r="B58" s="19" t="n">
        <v>45989</v>
      </c>
      <c r="C58" s="18" t="inlineStr">
        <is>
          <t>T-220</t>
        </is>
      </c>
      <c r="D58" s="20" t="n">
        <v>340</v>
      </c>
      <c r="E58" s="21">
        <f>DATE(YEAR(Orders[[#This Row],[Order Date]]),MONTH(Orders[[#This Row],[Order Date]]),1)</f>
        <v/>
      </c>
      <c r="F58" s="21">
        <f>_xlfn.MINIFS(Orders[Order Month],Orders[Customer ID],Orders[[#This Row],[Customer ID]])</f>
        <v/>
      </c>
      <c r="G58" s="22">
        <f>(YEAR(Orders[[#This Row],[Order Month]])-YEAR(Orders[[#This Row],[First Month]]))*12+MONTH(Orders[[#This Row],[Order Month]])-MONTH(Orders[[#This Row],[First Month]])</f>
        <v/>
      </c>
      <c r="H58" s="22">
        <f>IF(COUNTIFS(Orders[Customer ID],Orders[[#This Row],[Customer ID]],Orders[Order Month],Orders[[#This Row],[Order Month]],Orders[Order ID],"&lt;"&amp;Orders[[#This Row],[Order ID]])=0,1,0)</f>
        <v/>
      </c>
    </row>
    <row r="59">
      <c r="A59" s="18" t="n">
        <v>1055</v>
      </c>
      <c r="B59" s="19" t="n">
        <v>45989</v>
      </c>
      <c r="C59" s="18" t="inlineStr">
        <is>
          <t>T-221</t>
        </is>
      </c>
      <c r="D59" s="20" t="n">
        <v>850</v>
      </c>
      <c r="E59" s="21">
        <f>DATE(YEAR(Orders[[#This Row],[Order Date]]),MONTH(Orders[[#This Row],[Order Date]]),1)</f>
        <v/>
      </c>
      <c r="F59" s="21">
        <f>_xlfn.MINIFS(Orders[Order Month],Orders[Customer ID],Orders[[#This Row],[Customer ID]])</f>
        <v/>
      </c>
      <c r="G59" s="22">
        <f>(YEAR(Orders[[#This Row],[Order Month]])-YEAR(Orders[[#This Row],[First Month]]))*12+MONTH(Orders[[#This Row],[Order Month]])-MONTH(Orders[[#This Row],[First Month]])</f>
        <v/>
      </c>
      <c r="H59" s="22">
        <f>IF(COUNTIFS(Orders[Customer ID],Orders[[#This Row],[Customer ID]],Orders[Order Month],Orders[[#This Row],[Order Month]],Orders[Order ID],"&lt;"&amp;Orders[[#This Row],[Order ID]])=0,1,0)</f>
        <v/>
      </c>
    </row>
    <row r="60">
      <c r="A60" s="18" t="n">
        <v>1056</v>
      </c>
      <c r="B60" s="19" t="n">
        <v>45990</v>
      </c>
      <c r="C60" s="18" t="inlineStr">
        <is>
          <t>T-218</t>
        </is>
      </c>
      <c r="D60" s="20" t="n">
        <v>180</v>
      </c>
      <c r="E60" s="21">
        <f>DATE(YEAR(Orders[[#This Row],[Order Date]]),MONTH(Orders[[#This Row],[Order Date]]),1)</f>
        <v/>
      </c>
      <c r="F60" s="21">
        <f>_xlfn.MINIFS(Orders[Order Month],Orders[Customer ID],Orders[[#This Row],[Customer ID]])</f>
        <v/>
      </c>
      <c r="G60" s="22">
        <f>(YEAR(Orders[[#This Row],[Order Month]])-YEAR(Orders[[#This Row],[First Month]]))*12+MONTH(Orders[[#This Row],[Order Month]])-MONTH(Orders[[#This Row],[First Month]])</f>
        <v/>
      </c>
      <c r="H60" s="22">
        <f>IF(COUNTIFS(Orders[Customer ID],Orders[[#This Row],[Customer ID]],Orders[Order Month],Orders[[#This Row],[Order Month]],Orders[Order ID],"&lt;"&amp;Orders[[#This Row],[Order ID]])=0,1,0)</f>
        <v/>
      </c>
    </row>
    <row r="61">
      <c r="A61" s="18" t="n">
        <v>1057</v>
      </c>
      <c r="B61" s="19" t="n">
        <v>45991</v>
      </c>
      <c r="C61" s="18" t="inlineStr">
        <is>
          <t>T-225</t>
        </is>
      </c>
      <c r="D61" s="20" t="n">
        <v>790</v>
      </c>
      <c r="E61" s="21">
        <f>DATE(YEAR(Orders[[#This Row],[Order Date]]),MONTH(Orders[[#This Row],[Order Date]]),1)</f>
        <v/>
      </c>
      <c r="F61" s="21">
        <f>_xlfn.MINIFS(Orders[Order Month],Orders[Customer ID],Orders[[#This Row],[Customer ID]])</f>
        <v/>
      </c>
      <c r="G61" s="22">
        <f>(YEAR(Orders[[#This Row],[Order Month]])-YEAR(Orders[[#This Row],[First Month]]))*12+MONTH(Orders[[#This Row],[Order Month]])-MONTH(Orders[[#This Row],[First Month]])</f>
        <v/>
      </c>
      <c r="H61" s="22">
        <f>IF(COUNTIFS(Orders[Customer ID],Orders[[#This Row],[Customer ID]],Orders[Order Month],Orders[[#This Row],[Order Month]],Orders[Order ID],"&lt;"&amp;Orders[[#This Row],[Order ID]])=0,1,0)</f>
        <v/>
      </c>
    </row>
    <row r="62">
      <c r="A62" s="18" t="n">
        <v>1058</v>
      </c>
      <c r="B62" s="19" t="n">
        <v>45992</v>
      </c>
      <c r="C62" s="18" t="inlineStr">
        <is>
          <t>T-221</t>
        </is>
      </c>
      <c r="D62" s="20" t="n">
        <v>870</v>
      </c>
      <c r="E62" s="21">
        <f>DATE(YEAR(Orders[[#This Row],[Order Date]]),MONTH(Orders[[#This Row],[Order Date]]),1)</f>
        <v/>
      </c>
      <c r="F62" s="21">
        <f>_xlfn.MINIFS(Orders[Order Month],Orders[Customer ID],Orders[[#This Row],[Customer ID]])</f>
        <v/>
      </c>
      <c r="G62" s="22">
        <f>(YEAR(Orders[[#This Row],[Order Month]])-YEAR(Orders[[#This Row],[First Month]]))*12+MONTH(Orders[[#This Row],[Order Month]])-MONTH(Orders[[#This Row],[First Month]])</f>
        <v/>
      </c>
      <c r="H62" s="22">
        <f>IF(COUNTIFS(Orders[Customer ID],Orders[[#This Row],[Customer ID]],Orders[Order Month],Orders[[#This Row],[Order Month]],Orders[Order ID],"&lt;"&amp;Orders[[#This Row],[Order ID]])=0,1,0)</f>
        <v/>
      </c>
    </row>
    <row r="63">
      <c r="A63" s="18" t="n">
        <v>1059</v>
      </c>
      <c r="B63" s="19" t="n">
        <v>45992</v>
      </c>
      <c r="C63" s="18" t="inlineStr">
        <is>
          <t>T-231</t>
        </is>
      </c>
      <c r="D63" s="20" t="n">
        <v>210</v>
      </c>
      <c r="E63" s="21">
        <f>DATE(YEAR(Orders[[#This Row],[Order Date]]),MONTH(Orders[[#This Row],[Order Date]]),1)</f>
        <v/>
      </c>
      <c r="F63" s="21">
        <f>_xlfn.MINIFS(Orders[Order Month],Orders[Customer ID],Orders[[#This Row],[Customer ID]])</f>
        <v/>
      </c>
      <c r="G63" s="22">
        <f>(YEAR(Orders[[#This Row],[Order Month]])-YEAR(Orders[[#This Row],[First Month]]))*12+MONTH(Orders[[#This Row],[Order Month]])-MONTH(Orders[[#This Row],[First Month]])</f>
        <v/>
      </c>
      <c r="H63" s="22">
        <f>IF(COUNTIFS(Orders[Customer ID],Orders[[#This Row],[Customer ID]],Orders[Order Month],Orders[[#This Row],[Order Month]],Orders[Order ID],"&lt;"&amp;Orders[[#This Row],[Order ID]])=0,1,0)</f>
        <v/>
      </c>
    </row>
    <row r="64">
      <c r="A64" s="18" t="n">
        <v>1060</v>
      </c>
      <c r="B64" s="19" t="n">
        <v>45993</v>
      </c>
      <c r="C64" s="18" t="inlineStr">
        <is>
          <t>T-221</t>
        </is>
      </c>
      <c r="D64" s="20" t="n">
        <v>870</v>
      </c>
      <c r="E64" s="21">
        <f>DATE(YEAR(Orders[[#This Row],[Order Date]]),MONTH(Orders[[#This Row],[Order Date]]),1)</f>
        <v/>
      </c>
      <c r="F64" s="21">
        <f>_xlfn.MINIFS(Orders[Order Month],Orders[Customer ID],Orders[[#This Row],[Customer ID]])</f>
        <v/>
      </c>
      <c r="G64" s="22">
        <f>(YEAR(Orders[[#This Row],[Order Month]])-YEAR(Orders[[#This Row],[First Month]]))*12+MONTH(Orders[[#This Row],[Order Month]])-MONTH(Orders[[#This Row],[First Month]])</f>
        <v/>
      </c>
      <c r="H64" s="22">
        <f>IF(COUNTIFS(Orders[Customer ID],Orders[[#This Row],[Customer ID]],Orders[Order Month],Orders[[#This Row],[Order Month]],Orders[Order ID],"&lt;"&amp;Orders[[#This Row],[Order ID]])=0,1,0)</f>
        <v/>
      </c>
    </row>
    <row r="65">
      <c r="A65" s="18" t="n">
        <v>1061</v>
      </c>
      <c r="B65" s="19" t="n">
        <v>45993</v>
      </c>
      <c r="C65" s="18" t="inlineStr">
        <is>
          <t>T-239</t>
        </is>
      </c>
      <c r="D65" s="20" t="n">
        <v>360</v>
      </c>
      <c r="E65" s="21">
        <f>DATE(YEAR(Orders[[#This Row],[Order Date]]),MONTH(Orders[[#This Row],[Order Date]]),1)</f>
        <v/>
      </c>
      <c r="F65" s="21">
        <f>_xlfn.MINIFS(Orders[Order Month],Orders[Customer ID],Orders[[#This Row],[Customer ID]])</f>
        <v/>
      </c>
      <c r="G65" s="22">
        <f>(YEAR(Orders[[#This Row],[Order Month]])-YEAR(Orders[[#This Row],[First Month]]))*12+MONTH(Orders[[#This Row],[Order Month]])-MONTH(Orders[[#This Row],[First Month]])</f>
        <v/>
      </c>
      <c r="H65" s="22">
        <f>IF(COUNTIFS(Orders[Customer ID],Orders[[#This Row],[Customer ID]],Orders[Order Month],Orders[[#This Row],[Order Month]],Orders[Order ID],"&lt;"&amp;Orders[[#This Row],[Order ID]])=0,1,0)</f>
        <v/>
      </c>
    </row>
    <row r="66">
      <c r="A66" s="18" t="n">
        <v>1062</v>
      </c>
      <c r="B66" s="19" t="n">
        <v>45994</v>
      </c>
      <c r="C66" s="18" t="inlineStr">
        <is>
          <t>T-204</t>
        </is>
      </c>
      <c r="D66" s="20" t="n">
        <v>170</v>
      </c>
      <c r="E66" s="21">
        <f>DATE(YEAR(Orders[[#This Row],[Order Date]]),MONTH(Orders[[#This Row],[Order Date]]),1)</f>
        <v/>
      </c>
      <c r="F66" s="21">
        <f>_xlfn.MINIFS(Orders[Order Month],Orders[Customer ID],Orders[[#This Row],[Customer ID]])</f>
        <v/>
      </c>
      <c r="G66" s="22">
        <f>(YEAR(Orders[[#This Row],[Order Month]])-YEAR(Orders[[#This Row],[First Month]]))*12+MONTH(Orders[[#This Row],[Order Month]])-MONTH(Orders[[#This Row],[First Month]])</f>
        <v/>
      </c>
      <c r="H66" s="22">
        <f>IF(COUNTIFS(Orders[Customer ID],Orders[[#This Row],[Customer ID]],Orders[Order Month],Orders[[#This Row],[Order Month]],Orders[Order ID],"&lt;"&amp;Orders[[#This Row],[Order ID]])=0,1,0)</f>
        <v/>
      </c>
    </row>
    <row r="67">
      <c r="A67" s="18" t="n">
        <v>1063</v>
      </c>
      <c r="B67" s="19" t="n">
        <v>45995</v>
      </c>
      <c r="C67" s="18" t="inlineStr">
        <is>
          <t>T-233</t>
        </is>
      </c>
      <c r="D67" s="20" t="n">
        <v>690</v>
      </c>
      <c r="E67" s="21">
        <f>DATE(YEAR(Orders[[#This Row],[Order Date]]),MONTH(Orders[[#This Row],[Order Date]]),1)</f>
        <v/>
      </c>
      <c r="F67" s="21">
        <f>_xlfn.MINIFS(Orders[Order Month],Orders[Customer ID],Orders[[#This Row],[Customer ID]])</f>
        <v/>
      </c>
      <c r="G67" s="22">
        <f>(YEAR(Orders[[#This Row],[Order Month]])-YEAR(Orders[[#This Row],[First Month]]))*12+MONTH(Orders[[#This Row],[Order Month]])-MONTH(Orders[[#This Row],[First Month]])</f>
        <v/>
      </c>
      <c r="H67" s="22">
        <f>IF(COUNTIFS(Orders[Customer ID],Orders[[#This Row],[Customer ID]],Orders[Order Month],Orders[[#This Row],[Order Month]],Orders[Order ID],"&lt;"&amp;Orders[[#This Row],[Order ID]])=0,1,0)</f>
        <v/>
      </c>
    </row>
    <row r="68">
      <c r="A68" s="18" t="n">
        <v>1064</v>
      </c>
      <c r="B68" s="19" t="n">
        <v>45995</v>
      </c>
      <c r="C68" s="18" t="inlineStr">
        <is>
          <t>T-235</t>
        </is>
      </c>
      <c r="D68" s="20" t="n">
        <v>420</v>
      </c>
      <c r="E68" s="21">
        <f>DATE(YEAR(Orders[[#This Row],[Order Date]]),MONTH(Orders[[#This Row],[Order Date]]),1)</f>
        <v/>
      </c>
      <c r="F68" s="21">
        <f>_xlfn.MINIFS(Orders[Order Month],Orders[Customer ID],Orders[[#This Row],[Customer ID]])</f>
        <v/>
      </c>
      <c r="G68" s="22">
        <f>(YEAR(Orders[[#This Row],[Order Month]])-YEAR(Orders[[#This Row],[First Month]]))*12+MONTH(Orders[[#This Row],[Order Month]])-MONTH(Orders[[#This Row],[First Month]])</f>
        <v/>
      </c>
      <c r="H68" s="22">
        <f>IF(COUNTIFS(Orders[Customer ID],Orders[[#This Row],[Customer ID]],Orders[Order Month],Orders[[#This Row],[Order Month]],Orders[Order ID],"&lt;"&amp;Orders[[#This Row],[Order ID]])=0,1,0)</f>
        <v/>
      </c>
    </row>
    <row r="69">
      <c r="A69" s="18" t="n">
        <v>1065</v>
      </c>
      <c r="B69" s="19" t="n">
        <v>45996</v>
      </c>
      <c r="C69" s="18" t="inlineStr">
        <is>
          <t>T-237</t>
        </is>
      </c>
      <c r="D69" s="20" t="n">
        <v>740</v>
      </c>
      <c r="E69" s="21">
        <f>DATE(YEAR(Orders[[#This Row],[Order Date]]),MONTH(Orders[[#This Row],[Order Date]]),1)</f>
        <v/>
      </c>
      <c r="F69" s="21">
        <f>_xlfn.MINIFS(Orders[Order Month],Orders[Customer ID],Orders[[#This Row],[Customer ID]])</f>
        <v/>
      </c>
      <c r="G69" s="22">
        <f>(YEAR(Orders[[#This Row],[Order Month]])-YEAR(Orders[[#This Row],[First Month]]))*12+MONTH(Orders[[#This Row],[Order Month]])-MONTH(Orders[[#This Row],[First Month]])</f>
        <v/>
      </c>
      <c r="H69" s="22">
        <f>IF(COUNTIFS(Orders[Customer ID],Orders[[#This Row],[Customer ID]],Orders[Order Month],Orders[[#This Row],[Order Month]],Orders[Order ID],"&lt;"&amp;Orders[[#This Row],[Order ID]])=0,1,0)</f>
        <v/>
      </c>
    </row>
    <row r="70">
      <c r="A70" s="18" t="n">
        <v>1066</v>
      </c>
      <c r="B70" s="19" t="n">
        <v>45997</v>
      </c>
      <c r="C70" s="18" t="inlineStr">
        <is>
          <t>T-238</t>
        </is>
      </c>
      <c r="D70" s="20" t="n">
        <v>780</v>
      </c>
      <c r="E70" s="21">
        <f>DATE(YEAR(Orders[[#This Row],[Order Date]]),MONTH(Orders[[#This Row],[Order Date]]),1)</f>
        <v/>
      </c>
      <c r="F70" s="21">
        <f>_xlfn.MINIFS(Orders[Order Month],Orders[Customer ID],Orders[[#This Row],[Customer ID]])</f>
        <v/>
      </c>
      <c r="G70" s="22">
        <f>(YEAR(Orders[[#This Row],[Order Month]])-YEAR(Orders[[#This Row],[First Month]]))*12+MONTH(Orders[[#This Row],[Order Month]])-MONTH(Orders[[#This Row],[First Month]])</f>
        <v/>
      </c>
      <c r="H70" s="22">
        <f>IF(COUNTIFS(Orders[Customer ID],Orders[[#This Row],[Customer ID]],Orders[Order Month],Orders[[#This Row],[Order Month]],Orders[Order ID],"&lt;"&amp;Orders[[#This Row],[Order ID]])=0,1,0)</f>
        <v/>
      </c>
    </row>
    <row r="71">
      <c r="A71" s="18" t="n">
        <v>1067</v>
      </c>
      <c r="B71" s="19" t="n">
        <v>45999</v>
      </c>
      <c r="C71" s="18" t="inlineStr">
        <is>
          <t>T-237</t>
        </is>
      </c>
      <c r="D71" s="20" t="n">
        <v>440</v>
      </c>
      <c r="E71" s="21">
        <f>DATE(YEAR(Orders[[#This Row],[Order Date]]),MONTH(Orders[[#This Row],[Order Date]]),1)</f>
        <v/>
      </c>
      <c r="F71" s="21">
        <f>_xlfn.MINIFS(Orders[Order Month],Orders[Customer ID],Orders[[#This Row],[Customer ID]])</f>
        <v/>
      </c>
      <c r="G71" s="22">
        <f>(YEAR(Orders[[#This Row],[Order Month]])-YEAR(Orders[[#This Row],[First Month]]))*12+MONTH(Orders[[#This Row],[Order Month]])-MONTH(Orders[[#This Row],[First Month]])</f>
        <v/>
      </c>
      <c r="H71" s="22">
        <f>IF(COUNTIFS(Orders[Customer ID],Orders[[#This Row],[Customer ID]],Orders[Order Month],Orders[[#This Row],[Order Month]],Orders[Order ID],"&lt;"&amp;Orders[[#This Row],[Order ID]])=0,1,0)</f>
        <v/>
      </c>
    </row>
    <row r="72">
      <c r="A72" s="18" t="n">
        <v>1068</v>
      </c>
      <c r="B72" s="19" t="n">
        <v>46001</v>
      </c>
      <c r="C72" s="18" t="inlineStr">
        <is>
          <t>T-224</t>
        </is>
      </c>
      <c r="D72" s="20" t="n">
        <v>450</v>
      </c>
      <c r="E72" s="21">
        <f>DATE(YEAR(Orders[[#This Row],[Order Date]]),MONTH(Orders[[#This Row],[Order Date]]),1)</f>
        <v/>
      </c>
      <c r="F72" s="21">
        <f>_xlfn.MINIFS(Orders[Order Month],Orders[Customer ID],Orders[[#This Row],[Customer ID]])</f>
        <v/>
      </c>
      <c r="G72" s="22">
        <f>(YEAR(Orders[[#This Row],[Order Month]])-YEAR(Orders[[#This Row],[First Month]]))*12+MONTH(Orders[[#This Row],[Order Month]])-MONTH(Orders[[#This Row],[First Month]])</f>
        <v/>
      </c>
      <c r="H72" s="22">
        <f>IF(COUNTIFS(Orders[Customer ID],Orders[[#This Row],[Customer ID]],Orders[Order Month],Orders[[#This Row],[Order Month]],Orders[Order ID],"&lt;"&amp;Orders[[#This Row],[Order ID]])=0,1,0)</f>
        <v/>
      </c>
    </row>
    <row r="73">
      <c r="A73" s="18" t="n">
        <v>1069</v>
      </c>
      <c r="B73" s="19" t="n">
        <v>46002</v>
      </c>
      <c r="C73" s="18" t="inlineStr">
        <is>
          <t>T-232</t>
        </is>
      </c>
      <c r="D73" s="20" t="n">
        <v>470</v>
      </c>
      <c r="E73" s="21">
        <f>DATE(YEAR(Orders[[#This Row],[Order Date]]),MONTH(Orders[[#This Row],[Order Date]]),1)</f>
        <v/>
      </c>
      <c r="F73" s="21">
        <f>_xlfn.MINIFS(Orders[Order Month],Orders[Customer ID],Orders[[#This Row],[Customer ID]])</f>
        <v/>
      </c>
      <c r="G73" s="22">
        <f>(YEAR(Orders[[#This Row],[Order Month]])-YEAR(Orders[[#This Row],[First Month]]))*12+MONTH(Orders[[#This Row],[Order Month]])-MONTH(Orders[[#This Row],[First Month]])</f>
        <v/>
      </c>
      <c r="H73" s="22">
        <f>IF(COUNTIFS(Orders[Customer ID],Orders[[#This Row],[Customer ID]],Orders[Order Month],Orders[[#This Row],[Order Month]],Orders[Order ID],"&lt;"&amp;Orders[[#This Row],[Order ID]])=0,1,0)</f>
        <v/>
      </c>
    </row>
    <row r="74">
      <c r="A74" s="18" t="n">
        <v>1070</v>
      </c>
      <c r="B74" s="19" t="n">
        <v>46003</v>
      </c>
      <c r="C74" s="18" t="inlineStr">
        <is>
          <t>T-230</t>
        </is>
      </c>
      <c r="D74" s="20" t="n">
        <v>350</v>
      </c>
      <c r="E74" s="21">
        <f>DATE(YEAR(Orders[[#This Row],[Order Date]]),MONTH(Orders[[#This Row],[Order Date]]),1)</f>
        <v/>
      </c>
      <c r="F74" s="21">
        <f>_xlfn.MINIFS(Orders[Order Month],Orders[Customer ID],Orders[[#This Row],[Customer ID]])</f>
        <v/>
      </c>
      <c r="G74" s="22">
        <f>(YEAR(Orders[[#This Row],[Order Month]])-YEAR(Orders[[#This Row],[First Month]]))*12+MONTH(Orders[[#This Row],[Order Month]])-MONTH(Orders[[#This Row],[First Month]])</f>
        <v/>
      </c>
      <c r="H74" s="22">
        <f>IF(COUNTIFS(Orders[Customer ID],Orders[[#This Row],[Customer ID]],Orders[Order Month],Orders[[#This Row],[Order Month]],Orders[Order ID],"&lt;"&amp;Orders[[#This Row],[Order ID]])=0,1,0)</f>
        <v/>
      </c>
    </row>
    <row r="75">
      <c r="A75" s="18" t="n">
        <v>1071</v>
      </c>
      <c r="B75" s="19" t="n">
        <v>46003</v>
      </c>
      <c r="C75" s="18" t="inlineStr">
        <is>
          <t>T-234</t>
        </is>
      </c>
      <c r="D75" s="20" t="n">
        <v>530</v>
      </c>
      <c r="E75" s="21">
        <f>DATE(YEAR(Orders[[#This Row],[Order Date]]),MONTH(Orders[[#This Row],[Order Date]]),1)</f>
        <v/>
      </c>
      <c r="F75" s="21">
        <f>_xlfn.MINIFS(Orders[Order Month],Orders[Customer ID],Orders[[#This Row],[Customer ID]])</f>
        <v/>
      </c>
      <c r="G75" s="22">
        <f>(YEAR(Orders[[#This Row],[Order Month]])-YEAR(Orders[[#This Row],[First Month]]))*12+MONTH(Orders[[#This Row],[Order Month]])-MONTH(Orders[[#This Row],[First Month]])</f>
        <v/>
      </c>
      <c r="H75" s="22">
        <f>IF(COUNTIFS(Orders[Customer ID],Orders[[#This Row],[Customer ID]],Orders[Order Month],Orders[[#This Row],[Order Month]],Orders[Order ID],"&lt;"&amp;Orders[[#This Row],[Order ID]])=0,1,0)</f>
        <v/>
      </c>
    </row>
    <row r="76">
      <c r="A76" s="18" t="n">
        <v>1072</v>
      </c>
      <c r="B76" s="19" t="n">
        <v>46004</v>
      </c>
      <c r="C76" s="18" t="inlineStr">
        <is>
          <t>T-230</t>
        </is>
      </c>
      <c r="D76" s="20" t="n">
        <v>170</v>
      </c>
      <c r="E76" s="21">
        <f>DATE(YEAR(Orders[[#This Row],[Order Date]]),MONTH(Orders[[#This Row],[Order Date]]),1)</f>
        <v/>
      </c>
      <c r="F76" s="21">
        <f>_xlfn.MINIFS(Orders[Order Month],Orders[Customer ID],Orders[[#This Row],[Customer ID]])</f>
        <v/>
      </c>
      <c r="G76" s="22">
        <f>(YEAR(Orders[[#This Row],[Order Month]])-YEAR(Orders[[#This Row],[First Month]]))*12+MONTH(Orders[[#This Row],[Order Month]])-MONTH(Orders[[#This Row],[First Month]])</f>
        <v/>
      </c>
      <c r="H76" s="22">
        <f>IF(COUNTIFS(Orders[Customer ID],Orders[[#This Row],[Customer ID]],Orders[Order Month],Orders[[#This Row],[Order Month]],Orders[Order ID],"&lt;"&amp;Orders[[#This Row],[Order ID]])=0,1,0)</f>
        <v/>
      </c>
    </row>
    <row r="77">
      <c r="A77" s="18" t="n">
        <v>1073</v>
      </c>
      <c r="B77" s="19" t="n">
        <v>46004</v>
      </c>
      <c r="C77" s="18" t="inlineStr">
        <is>
          <t>T-238</t>
        </is>
      </c>
      <c r="D77" s="20" t="n">
        <v>490</v>
      </c>
      <c r="E77" s="21">
        <f>DATE(YEAR(Orders[[#This Row],[Order Date]]),MONTH(Orders[[#This Row],[Order Date]]),1)</f>
        <v/>
      </c>
      <c r="F77" s="21">
        <f>_xlfn.MINIFS(Orders[Order Month],Orders[Customer ID],Orders[[#This Row],[Customer ID]])</f>
        <v/>
      </c>
      <c r="G77" s="22">
        <f>(YEAR(Orders[[#This Row],[Order Month]])-YEAR(Orders[[#This Row],[First Month]]))*12+MONTH(Orders[[#This Row],[Order Month]])-MONTH(Orders[[#This Row],[First Month]])</f>
        <v/>
      </c>
      <c r="H77" s="22">
        <f>IF(COUNTIFS(Orders[Customer ID],Orders[[#This Row],[Customer ID]],Orders[Order Month],Orders[[#This Row],[Order Month]],Orders[Order ID],"&lt;"&amp;Orders[[#This Row],[Order ID]])=0,1,0)</f>
        <v/>
      </c>
    </row>
    <row r="78">
      <c r="A78" s="18" t="n">
        <v>1074</v>
      </c>
      <c r="B78" s="19" t="n">
        <v>46005</v>
      </c>
      <c r="C78" s="18" t="inlineStr">
        <is>
          <t>T-233</t>
        </is>
      </c>
      <c r="D78" s="20" t="n">
        <v>470</v>
      </c>
      <c r="E78" s="21">
        <f>DATE(YEAR(Orders[[#This Row],[Order Date]]),MONTH(Orders[[#This Row],[Order Date]]),1)</f>
        <v/>
      </c>
      <c r="F78" s="21">
        <f>_xlfn.MINIFS(Orders[Order Month],Orders[Customer ID],Orders[[#This Row],[Customer ID]])</f>
        <v/>
      </c>
      <c r="G78" s="22">
        <f>(YEAR(Orders[[#This Row],[Order Month]])-YEAR(Orders[[#This Row],[First Month]]))*12+MONTH(Orders[[#This Row],[Order Month]])-MONTH(Orders[[#This Row],[First Month]])</f>
        <v/>
      </c>
      <c r="H78" s="22">
        <f>IF(COUNTIFS(Orders[Customer ID],Orders[[#This Row],[Customer ID]],Orders[Order Month],Orders[[#This Row],[Order Month]],Orders[Order ID],"&lt;"&amp;Orders[[#This Row],[Order ID]])=0,1,0)</f>
        <v/>
      </c>
    </row>
    <row r="79">
      <c r="A79" s="18" t="n">
        <v>1075</v>
      </c>
      <c r="B79" s="19" t="n">
        <v>46005</v>
      </c>
      <c r="C79" s="18" t="inlineStr">
        <is>
          <t>T-239</t>
        </is>
      </c>
      <c r="D79" s="20" t="n">
        <v>220</v>
      </c>
      <c r="E79" s="21">
        <f>DATE(YEAR(Orders[[#This Row],[Order Date]]),MONTH(Orders[[#This Row],[Order Date]]),1)</f>
        <v/>
      </c>
      <c r="F79" s="21">
        <f>_xlfn.MINIFS(Orders[Order Month],Orders[Customer ID],Orders[[#This Row],[Customer ID]])</f>
        <v/>
      </c>
      <c r="G79" s="22">
        <f>(YEAR(Orders[[#This Row],[Order Month]])-YEAR(Orders[[#This Row],[First Month]]))*12+MONTH(Orders[[#This Row],[Order Month]])-MONTH(Orders[[#This Row],[First Month]])</f>
        <v/>
      </c>
      <c r="H79" s="22">
        <f>IF(COUNTIFS(Orders[Customer ID],Orders[[#This Row],[Customer ID]],Orders[Order Month],Orders[[#This Row],[Order Month]],Orders[Order ID],"&lt;"&amp;Orders[[#This Row],[Order ID]])=0,1,0)</f>
        <v/>
      </c>
    </row>
    <row r="80">
      <c r="A80" s="18" t="n">
        <v>1076</v>
      </c>
      <c r="B80" s="19" t="n">
        <v>46007</v>
      </c>
      <c r="C80" s="18" t="inlineStr">
        <is>
          <t>T-203</t>
        </is>
      </c>
      <c r="D80" s="20" t="n">
        <v>560</v>
      </c>
      <c r="E80" s="21">
        <f>DATE(YEAR(Orders[[#This Row],[Order Date]]),MONTH(Orders[[#This Row],[Order Date]]),1)</f>
        <v/>
      </c>
      <c r="F80" s="21">
        <f>_xlfn.MINIFS(Orders[Order Month],Orders[Customer ID],Orders[[#This Row],[Customer ID]])</f>
        <v/>
      </c>
      <c r="G80" s="22">
        <f>(YEAR(Orders[[#This Row],[Order Month]])-YEAR(Orders[[#This Row],[First Month]]))*12+MONTH(Orders[[#This Row],[Order Month]])-MONTH(Orders[[#This Row],[First Month]])</f>
        <v/>
      </c>
      <c r="H80" s="22">
        <f>IF(COUNTIFS(Orders[Customer ID],Orders[[#This Row],[Customer ID]],Orders[Order Month],Orders[[#This Row],[Order Month]],Orders[Order ID],"&lt;"&amp;Orders[[#This Row],[Order ID]])=0,1,0)</f>
        <v/>
      </c>
    </row>
    <row r="81">
      <c r="A81" s="18" t="n">
        <v>1077</v>
      </c>
      <c r="B81" s="19" t="n">
        <v>46007</v>
      </c>
      <c r="C81" s="18" t="inlineStr">
        <is>
          <t>T-237</t>
        </is>
      </c>
      <c r="D81" s="20" t="n">
        <v>480</v>
      </c>
      <c r="E81" s="21">
        <f>DATE(YEAR(Orders[[#This Row],[Order Date]]),MONTH(Orders[[#This Row],[Order Date]]),1)</f>
        <v/>
      </c>
      <c r="F81" s="21">
        <f>_xlfn.MINIFS(Orders[Order Month],Orders[Customer ID],Orders[[#This Row],[Customer ID]])</f>
        <v/>
      </c>
      <c r="G81" s="22">
        <f>(YEAR(Orders[[#This Row],[Order Month]])-YEAR(Orders[[#This Row],[First Month]]))*12+MONTH(Orders[[#This Row],[Order Month]])-MONTH(Orders[[#This Row],[First Month]])</f>
        <v/>
      </c>
      <c r="H81" s="22">
        <f>IF(COUNTIFS(Orders[Customer ID],Orders[[#This Row],[Customer ID]],Orders[Order Month],Orders[[#This Row],[Order Month]],Orders[Order ID],"&lt;"&amp;Orders[[#This Row],[Order ID]])=0,1,0)</f>
        <v/>
      </c>
    </row>
    <row r="82">
      <c r="A82" s="18" t="n">
        <v>1078</v>
      </c>
      <c r="B82" s="19" t="n">
        <v>46009</v>
      </c>
      <c r="C82" s="18" t="inlineStr">
        <is>
          <t>T-236</t>
        </is>
      </c>
      <c r="D82" s="20" t="n">
        <v>440</v>
      </c>
      <c r="E82" s="21">
        <f>DATE(YEAR(Orders[[#This Row],[Order Date]]),MONTH(Orders[[#This Row],[Order Date]]),1)</f>
        <v/>
      </c>
      <c r="F82" s="21">
        <f>_xlfn.MINIFS(Orders[Order Month],Orders[Customer ID],Orders[[#This Row],[Customer ID]])</f>
        <v/>
      </c>
      <c r="G82" s="22">
        <f>(YEAR(Orders[[#This Row],[Order Month]])-YEAR(Orders[[#This Row],[First Month]]))*12+MONTH(Orders[[#This Row],[Order Month]])-MONTH(Orders[[#This Row],[First Month]])</f>
        <v/>
      </c>
      <c r="H82" s="22">
        <f>IF(COUNTIFS(Orders[Customer ID],Orders[[#This Row],[Customer ID]],Orders[Order Month],Orders[[#This Row],[Order Month]],Orders[Order ID],"&lt;"&amp;Orders[[#This Row],[Order ID]])=0,1,0)</f>
        <v/>
      </c>
    </row>
    <row r="83">
      <c r="A83" s="18" t="n">
        <v>1079</v>
      </c>
      <c r="B83" s="19" t="n">
        <v>46012</v>
      </c>
      <c r="C83" s="18" t="inlineStr">
        <is>
          <t>T-219</t>
        </is>
      </c>
      <c r="D83" s="20" t="n">
        <v>490</v>
      </c>
      <c r="E83" s="21">
        <f>DATE(YEAR(Orders[[#This Row],[Order Date]]),MONTH(Orders[[#This Row],[Order Date]]),1)</f>
        <v/>
      </c>
      <c r="F83" s="21">
        <f>_xlfn.MINIFS(Orders[Order Month],Orders[Customer ID],Orders[[#This Row],[Customer ID]])</f>
        <v/>
      </c>
      <c r="G83" s="22">
        <f>(YEAR(Orders[[#This Row],[Order Month]])-YEAR(Orders[[#This Row],[First Month]]))*12+MONTH(Orders[[#This Row],[Order Month]])-MONTH(Orders[[#This Row],[First Month]])</f>
        <v/>
      </c>
      <c r="H83" s="22">
        <f>IF(COUNTIFS(Orders[Customer ID],Orders[[#This Row],[Customer ID]],Orders[Order Month],Orders[[#This Row],[Order Month]],Orders[Order ID],"&lt;"&amp;Orders[[#This Row],[Order ID]])=0,1,0)</f>
        <v/>
      </c>
    </row>
    <row r="84">
      <c r="A84" s="18" t="n">
        <v>1080</v>
      </c>
      <c r="B84" s="19" t="n">
        <v>46012</v>
      </c>
      <c r="C84" s="18" t="inlineStr">
        <is>
          <t>T-230</t>
        </is>
      </c>
      <c r="D84" s="20" t="n">
        <v>390</v>
      </c>
      <c r="E84" s="21">
        <f>DATE(YEAR(Orders[[#This Row],[Order Date]]),MONTH(Orders[[#This Row],[Order Date]]),1)</f>
        <v/>
      </c>
      <c r="F84" s="21">
        <f>_xlfn.MINIFS(Orders[Order Month],Orders[Customer ID],Orders[[#This Row],[Customer ID]])</f>
        <v/>
      </c>
      <c r="G84" s="22">
        <f>(YEAR(Orders[[#This Row],[Order Month]])-YEAR(Orders[[#This Row],[First Month]]))*12+MONTH(Orders[[#This Row],[Order Month]])-MONTH(Orders[[#This Row],[First Month]])</f>
        <v/>
      </c>
      <c r="H84" s="22">
        <f>IF(COUNTIFS(Orders[Customer ID],Orders[[#This Row],[Customer ID]],Orders[Order Month],Orders[[#This Row],[Order Month]],Orders[Order ID],"&lt;"&amp;Orders[[#This Row],[Order ID]])=0,1,0)</f>
        <v/>
      </c>
    </row>
    <row r="85">
      <c r="A85" s="18" t="n">
        <v>1081</v>
      </c>
      <c r="B85" s="19" t="n">
        <v>46014</v>
      </c>
      <c r="C85" s="18" t="inlineStr">
        <is>
          <t>T-221</t>
        </is>
      </c>
      <c r="D85" s="20" t="n">
        <v>600</v>
      </c>
      <c r="E85" s="21">
        <f>DATE(YEAR(Orders[[#This Row],[Order Date]]),MONTH(Orders[[#This Row],[Order Date]]),1)</f>
        <v/>
      </c>
      <c r="F85" s="21">
        <f>_xlfn.MINIFS(Orders[Order Month],Orders[Customer ID],Orders[[#This Row],[Customer ID]])</f>
        <v/>
      </c>
      <c r="G85" s="22">
        <f>(YEAR(Orders[[#This Row],[Order Month]])-YEAR(Orders[[#This Row],[First Month]]))*12+MONTH(Orders[[#This Row],[Order Month]])-MONTH(Orders[[#This Row],[First Month]])</f>
        <v/>
      </c>
      <c r="H85" s="22">
        <f>IF(COUNTIFS(Orders[Customer ID],Orders[[#This Row],[Customer ID]],Orders[Order Month],Orders[[#This Row],[Order Month]],Orders[Order ID],"&lt;"&amp;Orders[[#This Row],[Order ID]])=0,1,0)</f>
        <v/>
      </c>
    </row>
    <row r="86">
      <c r="A86" s="18" t="n">
        <v>1082</v>
      </c>
      <c r="B86" s="19" t="n">
        <v>46014</v>
      </c>
      <c r="C86" s="18" t="inlineStr">
        <is>
          <t>T-232</t>
        </is>
      </c>
      <c r="D86" s="20" t="n">
        <v>270</v>
      </c>
      <c r="E86" s="21">
        <f>DATE(YEAR(Orders[[#This Row],[Order Date]]),MONTH(Orders[[#This Row],[Order Date]]),1)</f>
        <v/>
      </c>
      <c r="F86" s="21">
        <f>_xlfn.MINIFS(Orders[Order Month],Orders[Customer ID],Orders[[#This Row],[Customer ID]])</f>
        <v/>
      </c>
      <c r="G86" s="22">
        <f>(YEAR(Orders[[#This Row],[Order Month]])-YEAR(Orders[[#This Row],[First Month]]))*12+MONTH(Orders[[#This Row],[Order Month]])-MONTH(Orders[[#This Row],[First Month]])</f>
        <v/>
      </c>
      <c r="H86" s="22">
        <f>IF(COUNTIFS(Orders[Customer ID],Orders[[#This Row],[Customer ID]],Orders[Order Month],Orders[[#This Row],[Order Month]],Orders[Order ID],"&lt;"&amp;Orders[[#This Row],[Order ID]])=0,1,0)</f>
        <v/>
      </c>
    </row>
    <row r="87">
      <c r="A87" s="18" t="n">
        <v>1083</v>
      </c>
      <c r="B87" s="19" t="n">
        <v>46015</v>
      </c>
      <c r="C87" s="18" t="inlineStr">
        <is>
          <t>T-203</t>
        </is>
      </c>
      <c r="D87" s="20" t="n">
        <v>290</v>
      </c>
      <c r="E87" s="21">
        <f>DATE(YEAR(Orders[[#This Row],[Order Date]]),MONTH(Orders[[#This Row],[Order Date]]),1)</f>
        <v/>
      </c>
      <c r="F87" s="21">
        <f>_xlfn.MINIFS(Orders[Order Month],Orders[Customer ID],Orders[[#This Row],[Customer ID]])</f>
        <v/>
      </c>
      <c r="G87" s="22">
        <f>(YEAR(Orders[[#This Row],[Order Month]])-YEAR(Orders[[#This Row],[First Month]]))*12+MONTH(Orders[[#This Row],[Order Month]])-MONTH(Orders[[#This Row],[First Month]])</f>
        <v/>
      </c>
      <c r="H87" s="22">
        <f>IF(COUNTIFS(Orders[Customer ID],Orders[[#This Row],[Customer ID]],Orders[Order Month],Orders[[#This Row],[Order Month]],Orders[Order ID],"&lt;"&amp;Orders[[#This Row],[Order ID]])=0,1,0)</f>
        <v/>
      </c>
    </row>
    <row r="88">
      <c r="A88" s="18" t="n">
        <v>1084</v>
      </c>
      <c r="B88" s="19" t="n">
        <v>46016</v>
      </c>
      <c r="C88" s="18" t="inlineStr">
        <is>
          <t>T-207</t>
        </is>
      </c>
      <c r="D88" s="20" t="n">
        <v>440</v>
      </c>
      <c r="E88" s="21">
        <f>DATE(YEAR(Orders[[#This Row],[Order Date]]),MONTH(Orders[[#This Row],[Order Date]]),1)</f>
        <v/>
      </c>
      <c r="F88" s="21">
        <f>_xlfn.MINIFS(Orders[Order Month],Orders[Customer ID],Orders[[#This Row],[Customer ID]])</f>
        <v/>
      </c>
      <c r="G88" s="22">
        <f>(YEAR(Orders[[#This Row],[Order Month]])-YEAR(Orders[[#This Row],[First Month]]))*12+MONTH(Orders[[#This Row],[Order Month]])-MONTH(Orders[[#This Row],[First Month]])</f>
        <v/>
      </c>
      <c r="H88" s="22">
        <f>IF(COUNTIFS(Orders[Customer ID],Orders[[#This Row],[Customer ID]],Orders[Order Month],Orders[[#This Row],[Order Month]],Orders[Order ID],"&lt;"&amp;Orders[[#This Row],[Order ID]])=0,1,0)</f>
        <v/>
      </c>
    </row>
    <row r="89">
      <c r="A89" s="18" t="n">
        <v>1085</v>
      </c>
      <c r="B89" s="19" t="n">
        <v>46017</v>
      </c>
      <c r="C89" s="18" t="inlineStr">
        <is>
          <t>T-224</t>
        </is>
      </c>
      <c r="D89" s="20" t="n">
        <v>250</v>
      </c>
      <c r="E89" s="21">
        <f>DATE(YEAR(Orders[[#This Row],[Order Date]]),MONTH(Orders[[#This Row],[Order Date]]),1)</f>
        <v/>
      </c>
      <c r="F89" s="21">
        <f>_xlfn.MINIFS(Orders[Order Month],Orders[Customer ID],Orders[[#This Row],[Customer ID]])</f>
        <v/>
      </c>
      <c r="G89" s="22">
        <f>(YEAR(Orders[[#This Row],[Order Month]])-YEAR(Orders[[#This Row],[First Month]]))*12+MONTH(Orders[[#This Row],[Order Month]])-MONTH(Orders[[#This Row],[First Month]])</f>
        <v/>
      </c>
      <c r="H89" s="22">
        <f>IF(COUNTIFS(Orders[Customer ID],Orders[[#This Row],[Customer ID]],Orders[Order Month],Orders[[#This Row],[Order Month]],Orders[Order ID],"&lt;"&amp;Orders[[#This Row],[Order ID]])=0,1,0)</f>
        <v/>
      </c>
    </row>
    <row r="90">
      <c r="A90" s="18" t="n">
        <v>1086</v>
      </c>
      <c r="B90" s="19" t="n">
        <v>46017</v>
      </c>
      <c r="C90" s="18" t="inlineStr">
        <is>
          <t>T-239</t>
        </is>
      </c>
      <c r="D90" s="20" t="n">
        <v>570</v>
      </c>
      <c r="E90" s="21">
        <f>DATE(YEAR(Orders[[#This Row],[Order Date]]),MONTH(Orders[[#This Row],[Order Date]]),1)</f>
        <v/>
      </c>
      <c r="F90" s="21">
        <f>_xlfn.MINIFS(Orders[Order Month],Orders[Customer ID],Orders[[#This Row],[Customer ID]])</f>
        <v/>
      </c>
      <c r="G90" s="22">
        <f>(YEAR(Orders[[#This Row],[Order Month]])-YEAR(Orders[[#This Row],[First Month]]))*12+MONTH(Orders[[#This Row],[Order Month]])-MONTH(Orders[[#This Row],[First Month]])</f>
        <v/>
      </c>
      <c r="H90" s="22">
        <f>IF(COUNTIFS(Orders[Customer ID],Orders[[#This Row],[Customer ID]],Orders[Order Month],Orders[[#This Row],[Order Month]],Orders[Order ID],"&lt;"&amp;Orders[[#This Row],[Order ID]])=0,1,0)</f>
        <v/>
      </c>
    </row>
    <row r="91">
      <c r="A91" s="18" t="n">
        <v>1087</v>
      </c>
      <c r="B91" s="19" t="n">
        <v>46018</v>
      </c>
      <c r="C91" s="18" t="inlineStr">
        <is>
          <t>T-204</t>
        </is>
      </c>
      <c r="D91" s="20" t="n">
        <v>650</v>
      </c>
      <c r="E91" s="21">
        <f>DATE(YEAR(Orders[[#This Row],[Order Date]]),MONTH(Orders[[#This Row],[Order Date]]),1)</f>
        <v/>
      </c>
      <c r="F91" s="21">
        <f>_xlfn.MINIFS(Orders[Order Month],Orders[Customer ID],Orders[[#This Row],[Customer ID]])</f>
        <v/>
      </c>
      <c r="G91" s="22">
        <f>(YEAR(Orders[[#This Row],[Order Month]])-YEAR(Orders[[#This Row],[First Month]]))*12+MONTH(Orders[[#This Row],[Order Month]])-MONTH(Orders[[#This Row],[First Month]])</f>
        <v/>
      </c>
      <c r="H91" s="22">
        <f>IF(COUNTIFS(Orders[Customer ID],Orders[[#This Row],[Customer ID]],Orders[Order Month],Orders[[#This Row],[Order Month]],Orders[Order ID],"&lt;"&amp;Orders[[#This Row],[Order ID]])=0,1,0)</f>
        <v/>
      </c>
    </row>
    <row r="92">
      <c r="A92" s="18" t="n">
        <v>1088</v>
      </c>
      <c r="B92" s="19" t="n">
        <v>46021</v>
      </c>
      <c r="C92" s="18" t="inlineStr">
        <is>
          <t>T-236</t>
        </is>
      </c>
      <c r="D92" s="20" t="n">
        <v>490</v>
      </c>
      <c r="E92" s="21">
        <f>DATE(YEAR(Orders[[#This Row],[Order Date]]),MONTH(Orders[[#This Row],[Order Date]]),1)</f>
        <v/>
      </c>
      <c r="F92" s="21">
        <f>_xlfn.MINIFS(Orders[Order Month],Orders[Customer ID],Orders[[#This Row],[Customer ID]])</f>
        <v/>
      </c>
      <c r="G92" s="22">
        <f>(YEAR(Orders[[#This Row],[Order Month]])-YEAR(Orders[[#This Row],[First Month]]))*12+MONTH(Orders[[#This Row],[Order Month]])-MONTH(Orders[[#This Row],[First Month]])</f>
        <v/>
      </c>
      <c r="H92" s="22">
        <f>IF(COUNTIFS(Orders[Customer ID],Orders[[#This Row],[Customer ID]],Orders[Order Month],Orders[[#This Row],[Order Month]],Orders[Order ID],"&lt;"&amp;Orders[[#This Row],[Order ID]])=0,1,0)</f>
        <v/>
      </c>
    </row>
    <row r="93">
      <c r="A93" s="18" t="n">
        <v>1089</v>
      </c>
      <c r="B93" s="19" t="n">
        <v>46022</v>
      </c>
      <c r="C93" s="18" t="inlineStr">
        <is>
          <t>T-205</t>
        </is>
      </c>
      <c r="D93" s="20" t="n">
        <v>390</v>
      </c>
      <c r="E93" s="21">
        <f>DATE(YEAR(Orders[[#This Row],[Order Date]]),MONTH(Orders[[#This Row],[Order Date]]),1)</f>
        <v/>
      </c>
      <c r="F93" s="21">
        <f>_xlfn.MINIFS(Orders[Order Month],Orders[Customer ID],Orders[[#This Row],[Customer ID]])</f>
        <v/>
      </c>
      <c r="G93" s="22">
        <f>(YEAR(Orders[[#This Row],[Order Month]])-YEAR(Orders[[#This Row],[First Month]]))*12+MONTH(Orders[[#This Row],[Order Month]])-MONTH(Orders[[#This Row],[First Month]])</f>
        <v/>
      </c>
      <c r="H93" s="22">
        <f>IF(COUNTIFS(Orders[Customer ID],Orders[[#This Row],[Customer ID]],Orders[Order Month],Orders[[#This Row],[Order Month]],Orders[Order ID],"&lt;"&amp;Orders[[#This Row],[Order ID]])=0,1,0)</f>
        <v/>
      </c>
    </row>
    <row r="94">
      <c r="A94" s="18" t="n">
        <v>1090</v>
      </c>
      <c r="B94" s="19" t="n">
        <v>46022</v>
      </c>
      <c r="C94" s="18" t="inlineStr">
        <is>
          <t>T-234</t>
        </is>
      </c>
      <c r="D94" s="20" t="n">
        <v>330</v>
      </c>
      <c r="E94" s="21">
        <f>DATE(YEAR(Orders[[#This Row],[Order Date]]),MONTH(Orders[[#This Row],[Order Date]]),1)</f>
        <v/>
      </c>
      <c r="F94" s="21">
        <f>_xlfn.MINIFS(Orders[Order Month],Orders[Customer ID],Orders[[#This Row],[Customer ID]])</f>
        <v/>
      </c>
      <c r="G94" s="22">
        <f>(YEAR(Orders[[#This Row],[Order Month]])-YEAR(Orders[[#This Row],[First Month]]))*12+MONTH(Orders[[#This Row],[Order Month]])-MONTH(Orders[[#This Row],[First Month]])</f>
        <v/>
      </c>
      <c r="H94" s="22">
        <f>IF(COUNTIFS(Orders[Customer ID],Orders[[#This Row],[Customer ID]],Orders[Order Month],Orders[[#This Row],[Order Month]],Orders[Order ID],"&lt;"&amp;Orders[[#This Row],[Order ID]])=0,1,0)</f>
        <v/>
      </c>
    </row>
    <row r="95">
      <c r="A95" s="18" t="n">
        <v>1091</v>
      </c>
      <c r="B95" s="19" t="n">
        <v>46023</v>
      </c>
      <c r="C95" s="18" t="inlineStr">
        <is>
          <t>T-247</t>
        </is>
      </c>
      <c r="D95" s="20" t="n">
        <v>650</v>
      </c>
      <c r="E95" s="21">
        <f>DATE(YEAR(Orders[[#This Row],[Order Date]]),MONTH(Orders[[#This Row],[Order Date]]),1)</f>
        <v/>
      </c>
      <c r="F95" s="21">
        <f>_xlfn.MINIFS(Orders[Order Month],Orders[Customer ID],Orders[[#This Row],[Customer ID]])</f>
        <v/>
      </c>
      <c r="G95" s="22">
        <f>(YEAR(Orders[[#This Row],[Order Month]])-YEAR(Orders[[#This Row],[First Month]]))*12+MONTH(Orders[[#This Row],[Order Month]])-MONTH(Orders[[#This Row],[First Month]])</f>
        <v/>
      </c>
      <c r="H95" s="22">
        <f>IF(COUNTIFS(Orders[Customer ID],Orders[[#This Row],[Customer ID]],Orders[Order Month],Orders[[#This Row],[Order Month]],Orders[Order ID],"&lt;"&amp;Orders[[#This Row],[Order ID]])=0,1,0)</f>
        <v/>
      </c>
    </row>
    <row r="96">
      <c r="A96" s="18" t="n">
        <v>1092</v>
      </c>
      <c r="B96" s="19" t="n">
        <v>46025</v>
      </c>
      <c r="C96" s="18" t="inlineStr">
        <is>
          <t>T-206</t>
        </is>
      </c>
      <c r="D96" s="20" t="n">
        <v>820</v>
      </c>
      <c r="E96" s="21">
        <f>DATE(YEAR(Orders[[#This Row],[Order Date]]),MONTH(Orders[[#This Row],[Order Date]]),1)</f>
        <v/>
      </c>
      <c r="F96" s="21">
        <f>_xlfn.MINIFS(Orders[Order Month],Orders[Customer ID],Orders[[#This Row],[Customer ID]])</f>
        <v/>
      </c>
      <c r="G96" s="22">
        <f>(YEAR(Orders[[#This Row],[Order Month]])-YEAR(Orders[[#This Row],[First Month]]))*12+MONTH(Orders[[#This Row],[Order Month]])-MONTH(Orders[[#This Row],[First Month]])</f>
        <v/>
      </c>
      <c r="H96" s="22">
        <f>IF(COUNTIFS(Orders[Customer ID],Orders[[#This Row],[Customer ID]],Orders[Order Month],Orders[[#This Row],[Order Month]],Orders[Order ID],"&lt;"&amp;Orders[[#This Row],[Order ID]])=0,1,0)</f>
        <v/>
      </c>
    </row>
    <row r="97">
      <c r="A97" s="18" t="n">
        <v>1093</v>
      </c>
      <c r="B97" s="19" t="n">
        <v>46025</v>
      </c>
      <c r="C97" s="18" t="inlineStr">
        <is>
          <t>T-216</t>
        </is>
      </c>
      <c r="D97" s="20" t="n">
        <v>350</v>
      </c>
      <c r="E97" s="21">
        <f>DATE(YEAR(Orders[[#This Row],[Order Date]]),MONTH(Orders[[#This Row],[Order Date]]),1)</f>
        <v/>
      </c>
      <c r="F97" s="21">
        <f>_xlfn.MINIFS(Orders[Order Month],Orders[Customer ID],Orders[[#This Row],[Customer ID]])</f>
        <v/>
      </c>
      <c r="G97" s="22">
        <f>(YEAR(Orders[[#This Row],[Order Month]])-YEAR(Orders[[#This Row],[First Month]]))*12+MONTH(Orders[[#This Row],[Order Month]])-MONTH(Orders[[#This Row],[First Month]])</f>
        <v/>
      </c>
      <c r="H97" s="22">
        <f>IF(COUNTIFS(Orders[Customer ID],Orders[[#This Row],[Customer ID]],Orders[Order Month],Orders[[#This Row],[Order Month]],Orders[Order ID],"&lt;"&amp;Orders[[#This Row],[Order ID]])=0,1,0)</f>
        <v/>
      </c>
    </row>
    <row r="98">
      <c r="A98" s="18" t="n">
        <v>1094</v>
      </c>
      <c r="B98" s="19" t="n">
        <v>46026</v>
      </c>
      <c r="C98" s="18" t="inlineStr">
        <is>
          <t>T-242</t>
        </is>
      </c>
      <c r="D98" s="20" t="n">
        <v>440</v>
      </c>
      <c r="E98" s="21">
        <f>DATE(YEAR(Orders[[#This Row],[Order Date]]),MONTH(Orders[[#This Row],[Order Date]]),1)</f>
        <v/>
      </c>
      <c r="F98" s="21">
        <f>_xlfn.MINIFS(Orders[Order Month],Orders[Customer ID],Orders[[#This Row],[Customer ID]])</f>
        <v/>
      </c>
      <c r="G98" s="22">
        <f>(YEAR(Orders[[#This Row],[Order Month]])-YEAR(Orders[[#This Row],[First Month]]))*12+MONTH(Orders[[#This Row],[Order Month]])-MONTH(Orders[[#This Row],[First Month]])</f>
        <v/>
      </c>
      <c r="H98" s="22">
        <f>IF(COUNTIFS(Orders[Customer ID],Orders[[#This Row],[Customer ID]],Orders[Order Month],Orders[[#This Row],[Order Month]],Orders[Order ID],"&lt;"&amp;Orders[[#This Row],[Order ID]])=0,1,0)</f>
        <v/>
      </c>
    </row>
    <row r="99">
      <c r="A99" s="18" t="n">
        <v>1095</v>
      </c>
      <c r="B99" s="19" t="n">
        <v>46027</v>
      </c>
      <c r="C99" s="18" t="inlineStr">
        <is>
          <t>T-206</t>
        </is>
      </c>
      <c r="D99" s="20" t="n">
        <v>160</v>
      </c>
      <c r="E99" s="21">
        <f>DATE(YEAR(Orders[[#This Row],[Order Date]]),MONTH(Orders[[#This Row],[Order Date]]),1)</f>
        <v/>
      </c>
      <c r="F99" s="21">
        <f>_xlfn.MINIFS(Orders[Order Month],Orders[Customer ID],Orders[[#This Row],[Customer ID]])</f>
        <v/>
      </c>
      <c r="G99" s="22">
        <f>(YEAR(Orders[[#This Row],[Order Month]])-YEAR(Orders[[#This Row],[First Month]]))*12+MONTH(Orders[[#This Row],[Order Month]])-MONTH(Orders[[#This Row],[First Month]])</f>
        <v/>
      </c>
      <c r="H99" s="22">
        <f>IF(COUNTIFS(Orders[Customer ID],Orders[[#This Row],[Customer ID]],Orders[Order Month],Orders[[#This Row],[Order Month]],Orders[Order ID],"&lt;"&amp;Orders[[#This Row],[Order ID]])=0,1,0)</f>
        <v/>
      </c>
    </row>
    <row r="100">
      <c r="A100" s="18" t="n">
        <v>1096</v>
      </c>
      <c r="B100" s="19" t="n">
        <v>46027</v>
      </c>
      <c r="C100" s="18" t="inlineStr">
        <is>
          <t>T-243</t>
        </is>
      </c>
      <c r="D100" s="20" t="n">
        <v>700</v>
      </c>
      <c r="E100" s="21">
        <f>DATE(YEAR(Orders[[#This Row],[Order Date]]),MONTH(Orders[[#This Row],[Order Date]]),1)</f>
        <v/>
      </c>
      <c r="F100" s="21">
        <f>_xlfn.MINIFS(Orders[Order Month],Orders[Customer ID],Orders[[#This Row],[Customer ID]])</f>
        <v/>
      </c>
      <c r="G100" s="22">
        <f>(YEAR(Orders[[#This Row],[Order Month]])-YEAR(Orders[[#This Row],[First Month]]))*12+MONTH(Orders[[#This Row],[Order Month]])-MONTH(Orders[[#This Row],[First Month]])</f>
        <v/>
      </c>
      <c r="H100" s="22">
        <f>IF(COUNTIFS(Orders[Customer ID],Orders[[#This Row],[Customer ID]],Orders[Order Month],Orders[[#This Row],[Order Month]],Orders[Order ID],"&lt;"&amp;Orders[[#This Row],[Order ID]])=0,1,0)</f>
        <v/>
      </c>
    </row>
    <row r="101">
      <c r="A101" s="18" t="n">
        <v>1097</v>
      </c>
      <c r="B101" s="19" t="n">
        <v>46029</v>
      </c>
      <c r="C101" s="18" t="inlineStr">
        <is>
          <t>T-224</t>
        </is>
      </c>
      <c r="D101" s="20" t="n">
        <v>590</v>
      </c>
      <c r="E101" s="21">
        <f>DATE(YEAR(Orders[[#This Row],[Order Date]]),MONTH(Orders[[#This Row],[Order Date]]),1)</f>
        <v/>
      </c>
      <c r="F101" s="21">
        <f>_xlfn.MINIFS(Orders[Order Month],Orders[Customer ID],Orders[[#This Row],[Customer ID]])</f>
        <v/>
      </c>
      <c r="G101" s="22">
        <f>(YEAR(Orders[[#This Row],[Order Month]])-YEAR(Orders[[#This Row],[First Month]]))*12+MONTH(Orders[[#This Row],[Order Month]])-MONTH(Orders[[#This Row],[First Month]])</f>
        <v/>
      </c>
      <c r="H101" s="22">
        <f>IF(COUNTIFS(Orders[Customer ID],Orders[[#This Row],[Customer ID]],Orders[Order Month],Orders[[#This Row],[Order Month]],Orders[Order ID],"&lt;"&amp;Orders[[#This Row],[Order ID]])=0,1,0)</f>
        <v/>
      </c>
    </row>
    <row r="102">
      <c r="A102" s="18" t="n">
        <v>1098</v>
      </c>
      <c r="B102" s="19" t="n">
        <v>46030</v>
      </c>
      <c r="C102" s="18" t="inlineStr">
        <is>
          <t>T-234</t>
        </is>
      </c>
      <c r="D102" s="20" t="n">
        <v>790</v>
      </c>
      <c r="E102" s="21">
        <f>DATE(YEAR(Orders[[#This Row],[Order Date]]),MONTH(Orders[[#This Row],[Order Date]]),1)</f>
        <v/>
      </c>
      <c r="F102" s="21">
        <f>_xlfn.MINIFS(Orders[Order Month],Orders[Customer ID],Orders[[#This Row],[Customer ID]])</f>
        <v/>
      </c>
      <c r="G102" s="22">
        <f>(YEAR(Orders[[#This Row],[Order Month]])-YEAR(Orders[[#This Row],[First Month]]))*12+MONTH(Orders[[#This Row],[Order Month]])-MONTH(Orders[[#This Row],[First Month]])</f>
        <v/>
      </c>
      <c r="H102" s="22">
        <f>IF(COUNTIFS(Orders[Customer ID],Orders[[#This Row],[Customer ID]],Orders[Order Month],Orders[[#This Row],[Order Month]],Orders[Order ID],"&lt;"&amp;Orders[[#This Row],[Order ID]])=0,1,0)</f>
        <v/>
      </c>
    </row>
    <row r="103">
      <c r="A103" s="18" t="n">
        <v>1099</v>
      </c>
      <c r="B103" s="19" t="n">
        <v>46030</v>
      </c>
      <c r="C103" s="18" t="inlineStr">
        <is>
          <t>T-244</t>
        </is>
      </c>
      <c r="D103" s="20" t="n">
        <v>770</v>
      </c>
      <c r="E103" s="21">
        <f>DATE(YEAR(Orders[[#This Row],[Order Date]]),MONTH(Orders[[#This Row],[Order Date]]),1)</f>
        <v/>
      </c>
      <c r="F103" s="21">
        <f>_xlfn.MINIFS(Orders[Order Month],Orders[Customer ID],Orders[[#This Row],[Customer ID]])</f>
        <v/>
      </c>
      <c r="G103" s="22">
        <f>(YEAR(Orders[[#This Row],[Order Month]])-YEAR(Orders[[#This Row],[First Month]]))*12+MONTH(Orders[[#This Row],[Order Month]])-MONTH(Orders[[#This Row],[First Month]])</f>
        <v/>
      </c>
      <c r="H103" s="22">
        <f>IF(COUNTIFS(Orders[Customer ID],Orders[[#This Row],[Customer ID]],Orders[Order Month],Orders[[#This Row],[Order Month]],Orders[Order ID],"&lt;"&amp;Orders[[#This Row],[Order ID]])=0,1,0)</f>
        <v/>
      </c>
    </row>
    <row r="104">
      <c r="A104" s="18" t="n">
        <v>1100</v>
      </c>
      <c r="B104" s="19" t="n">
        <v>46031</v>
      </c>
      <c r="C104" s="18" t="inlineStr">
        <is>
          <t>T-250</t>
        </is>
      </c>
      <c r="D104" s="20" t="n">
        <v>440</v>
      </c>
      <c r="E104" s="21">
        <f>DATE(YEAR(Orders[[#This Row],[Order Date]]),MONTH(Orders[[#This Row],[Order Date]]),1)</f>
        <v/>
      </c>
      <c r="F104" s="21">
        <f>_xlfn.MINIFS(Orders[Order Month],Orders[Customer ID],Orders[[#This Row],[Customer ID]])</f>
        <v/>
      </c>
      <c r="G104" s="22">
        <f>(YEAR(Orders[[#This Row],[Order Month]])-YEAR(Orders[[#This Row],[First Month]]))*12+MONTH(Orders[[#This Row],[Order Month]])-MONTH(Orders[[#This Row],[First Month]])</f>
        <v/>
      </c>
      <c r="H104" s="22">
        <f>IF(COUNTIFS(Orders[Customer ID],Orders[[#This Row],[Customer ID]],Orders[Order Month],Orders[[#This Row],[Order Month]],Orders[Order ID],"&lt;"&amp;Orders[[#This Row],[Order ID]])=0,1,0)</f>
        <v/>
      </c>
    </row>
    <row r="105">
      <c r="A105" s="18" t="n">
        <v>1101</v>
      </c>
      <c r="B105" s="19" t="n">
        <v>46032</v>
      </c>
      <c r="C105" s="18" t="inlineStr">
        <is>
          <t>T-246</t>
        </is>
      </c>
      <c r="D105" s="20" t="n">
        <v>600</v>
      </c>
      <c r="E105" s="21">
        <f>DATE(YEAR(Orders[[#This Row],[Order Date]]),MONTH(Orders[[#This Row],[Order Date]]),1)</f>
        <v/>
      </c>
      <c r="F105" s="21">
        <f>_xlfn.MINIFS(Orders[Order Month],Orders[Customer ID],Orders[[#This Row],[Customer ID]])</f>
        <v/>
      </c>
      <c r="G105" s="22">
        <f>(YEAR(Orders[[#This Row],[Order Month]])-YEAR(Orders[[#This Row],[First Month]]))*12+MONTH(Orders[[#This Row],[Order Month]])-MONTH(Orders[[#This Row],[First Month]])</f>
        <v/>
      </c>
      <c r="H105" s="22">
        <f>IF(COUNTIFS(Orders[Customer ID],Orders[[#This Row],[Customer ID]],Orders[Order Month],Orders[[#This Row],[Order Month]],Orders[Order ID],"&lt;"&amp;Orders[[#This Row],[Order ID]])=0,1,0)</f>
        <v/>
      </c>
    </row>
    <row r="106">
      <c r="A106" s="18" t="n">
        <v>1102</v>
      </c>
      <c r="B106" s="19" t="n">
        <v>46033</v>
      </c>
      <c r="C106" s="18" t="inlineStr">
        <is>
          <t>T-224</t>
        </is>
      </c>
      <c r="D106" s="20" t="n">
        <v>230</v>
      </c>
      <c r="E106" s="21">
        <f>DATE(YEAR(Orders[[#This Row],[Order Date]]),MONTH(Orders[[#This Row],[Order Date]]),1)</f>
        <v/>
      </c>
      <c r="F106" s="21">
        <f>_xlfn.MINIFS(Orders[Order Month],Orders[Customer ID],Orders[[#This Row],[Customer ID]])</f>
        <v/>
      </c>
      <c r="G106" s="22">
        <f>(YEAR(Orders[[#This Row],[Order Month]])-YEAR(Orders[[#This Row],[First Month]]))*12+MONTH(Orders[[#This Row],[Order Month]])-MONTH(Orders[[#This Row],[First Month]])</f>
        <v/>
      </c>
      <c r="H106" s="22">
        <f>IF(COUNTIFS(Orders[Customer ID],Orders[[#This Row],[Customer ID]],Orders[Order Month],Orders[[#This Row],[Order Month]],Orders[Order ID],"&lt;"&amp;Orders[[#This Row],[Order ID]])=0,1,0)</f>
        <v/>
      </c>
    </row>
    <row r="107">
      <c r="A107" s="18" t="n">
        <v>1103</v>
      </c>
      <c r="B107" s="19" t="n">
        <v>46033</v>
      </c>
      <c r="C107" s="18" t="inlineStr">
        <is>
          <t>T-240</t>
        </is>
      </c>
      <c r="D107" s="20" t="n">
        <v>510</v>
      </c>
      <c r="E107" s="21">
        <f>DATE(YEAR(Orders[[#This Row],[Order Date]]),MONTH(Orders[[#This Row],[Order Date]]),1)</f>
        <v/>
      </c>
      <c r="F107" s="21">
        <f>_xlfn.MINIFS(Orders[Order Month],Orders[Customer ID],Orders[[#This Row],[Customer ID]])</f>
        <v/>
      </c>
      <c r="G107" s="22">
        <f>(YEAR(Orders[[#This Row],[Order Month]])-YEAR(Orders[[#This Row],[First Month]]))*12+MONTH(Orders[[#This Row],[Order Month]])-MONTH(Orders[[#This Row],[First Month]])</f>
        <v/>
      </c>
      <c r="H107" s="22">
        <f>IF(COUNTIFS(Orders[Customer ID],Orders[[#This Row],[Customer ID]],Orders[Order Month],Orders[[#This Row],[Order Month]],Orders[Order ID],"&lt;"&amp;Orders[[#This Row],[Order ID]])=0,1,0)</f>
        <v/>
      </c>
    </row>
    <row r="108">
      <c r="A108" s="18" t="n">
        <v>1104</v>
      </c>
      <c r="B108" s="19" t="n">
        <v>46033</v>
      </c>
      <c r="C108" s="18" t="inlineStr">
        <is>
          <t>T-244</t>
        </is>
      </c>
      <c r="D108" s="20" t="n">
        <v>420</v>
      </c>
      <c r="E108" s="21">
        <f>DATE(YEAR(Orders[[#This Row],[Order Date]]),MONTH(Orders[[#This Row],[Order Date]]),1)</f>
        <v/>
      </c>
      <c r="F108" s="21">
        <f>_xlfn.MINIFS(Orders[Order Month],Orders[Customer ID],Orders[[#This Row],[Customer ID]])</f>
        <v/>
      </c>
      <c r="G108" s="22">
        <f>(YEAR(Orders[[#This Row],[Order Month]])-YEAR(Orders[[#This Row],[First Month]]))*12+MONTH(Orders[[#This Row],[Order Month]])-MONTH(Orders[[#This Row],[First Month]])</f>
        <v/>
      </c>
      <c r="H108" s="22">
        <f>IF(COUNTIFS(Orders[Customer ID],Orders[[#This Row],[Customer ID]],Orders[Order Month],Orders[[#This Row],[Order Month]],Orders[Order ID],"&lt;"&amp;Orders[[#This Row],[Order ID]])=0,1,0)</f>
        <v/>
      </c>
    </row>
    <row r="109">
      <c r="A109" s="18" t="n">
        <v>1105</v>
      </c>
      <c r="B109" s="19" t="n">
        <v>46033</v>
      </c>
      <c r="C109" s="18" t="inlineStr">
        <is>
          <t>T-250</t>
        </is>
      </c>
      <c r="D109" s="20" t="n">
        <v>710</v>
      </c>
      <c r="E109" s="21">
        <f>DATE(YEAR(Orders[[#This Row],[Order Date]]),MONTH(Orders[[#This Row],[Order Date]]),1)</f>
        <v/>
      </c>
      <c r="F109" s="21">
        <f>_xlfn.MINIFS(Orders[Order Month],Orders[Customer ID],Orders[[#This Row],[Customer ID]])</f>
        <v/>
      </c>
      <c r="G109" s="22">
        <f>(YEAR(Orders[[#This Row],[Order Month]])-YEAR(Orders[[#This Row],[First Month]]))*12+MONTH(Orders[[#This Row],[Order Month]])-MONTH(Orders[[#This Row],[First Month]])</f>
        <v/>
      </c>
      <c r="H109" s="22">
        <f>IF(COUNTIFS(Orders[Customer ID],Orders[[#This Row],[Customer ID]],Orders[Order Month],Orders[[#This Row],[Order Month]],Orders[Order ID],"&lt;"&amp;Orders[[#This Row],[Order ID]])=0,1,0)</f>
        <v/>
      </c>
    </row>
    <row r="110">
      <c r="A110" s="18" t="n">
        <v>1106</v>
      </c>
      <c r="B110" s="19" t="n">
        <v>46034</v>
      </c>
      <c r="C110" s="18" t="inlineStr">
        <is>
          <t>T-240</t>
        </is>
      </c>
      <c r="D110" s="20" t="n">
        <v>280</v>
      </c>
      <c r="E110" s="21">
        <f>DATE(YEAR(Orders[[#This Row],[Order Date]]),MONTH(Orders[[#This Row],[Order Date]]),1)</f>
        <v/>
      </c>
      <c r="F110" s="21">
        <f>_xlfn.MINIFS(Orders[Order Month],Orders[Customer ID],Orders[[#This Row],[Customer ID]])</f>
        <v/>
      </c>
      <c r="G110" s="22">
        <f>(YEAR(Orders[[#This Row],[Order Month]])-YEAR(Orders[[#This Row],[First Month]]))*12+MONTH(Orders[[#This Row],[Order Month]])-MONTH(Orders[[#This Row],[First Month]])</f>
        <v/>
      </c>
      <c r="H110" s="22">
        <f>IF(COUNTIFS(Orders[Customer ID],Orders[[#This Row],[Customer ID]],Orders[Order Month],Orders[[#This Row],[Order Month]],Orders[Order ID],"&lt;"&amp;Orders[[#This Row],[Order ID]])=0,1,0)</f>
        <v/>
      </c>
    </row>
    <row r="111">
      <c r="A111" s="18" t="n">
        <v>1107</v>
      </c>
      <c r="B111" s="19" t="n">
        <v>46035</v>
      </c>
      <c r="C111" s="18" t="inlineStr">
        <is>
          <t>T-245</t>
        </is>
      </c>
      <c r="D111" s="20" t="n">
        <v>820</v>
      </c>
      <c r="E111" s="21">
        <f>DATE(YEAR(Orders[[#This Row],[Order Date]]),MONTH(Orders[[#This Row],[Order Date]]),1)</f>
        <v/>
      </c>
      <c r="F111" s="21">
        <f>_xlfn.MINIFS(Orders[Order Month],Orders[Customer ID],Orders[[#This Row],[Customer ID]])</f>
        <v/>
      </c>
      <c r="G111" s="22">
        <f>(YEAR(Orders[[#This Row],[Order Month]])-YEAR(Orders[[#This Row],[First Month]]))*12+MONTH(Orders[[#This Row],[Order Month]])-MONTH(Orders[[#This Row],[First Month]])</f>
        <v/>
      </c>
      <c r="H111" s="22">
        <f>IF(COUNTIFS(Orders[Customer ID],Orders[[#This Row],[Customer ID]],Orders[Order Month],Orders[[#This Row],[Order Month]],Orders[Order ID],"&lt;"&amp;Orders[[#This Row],[Order ID]])=0,1,0)</f>
        <v/>
      </c>
    </row>
    <row r="112">
      <c r="A112" s="18" t="n">
        <v>1108</v>
      </c>
      <c r="B112" s="19" t="n">
        <v>46037</v>
      </c>
      <c r="C112" s="18" t="inlineStr">
        <is>
          <t>T-236</t>
        </is>
      </c>
      <c r="D112" s="20" t="n">
        <v>560</v>
      </c>
      <c r="E112" s="21">
        <f>DATE(YEAR(Orders[[#This Row],[Order Date]]),MONTH(Orders[[#This Row],[Order Date]]),1)</f>
        <v/>
      </c>
      <c r="F112" s="21">
        <f>_xlfn.MINIFS(Orders[Order Month],Orders[Customer ID],Orders[[#This Row],[Customer ID]])</f>
        <v/>
      </c>
      <c r="G112" s="22">
        <f>(YEAR(Orders[[#This Row],[Order Month]])-YEAR(Orders[[#This Row],[First Month]]))*12+MONTH(Orders[[#This Row],[Order Month]])-MONTH(Orders[[#This Row],[First Month]])</f>
        <v/>
      </c>
      <c r="H112" s="22">
        <f>IF(COUNTIFS(Orders[Customer ID],Orders[[#This Row],[Customer ID]],Orders[Order Month],Orders[[#This Row],[Order Month]],Orders[Order ID],"&lt;"&amp;Orders[[#This Row],[Order ID]])=0,1,0)</f>
        <v/>
      </c>
    </row>
    <row r="113">
      <c r="A113" s="18" t="n">
        <v>1109</v>
      </c>
      <c r="B113" s="19" t="n">
        <v>46037</v>
      </c>
      <c r="C113" s="18" t="inlineStr">
        <is>
          <t>T-238</t>
        </is>
      </c>
      <c r="D113" s="20" t="n">
        <v>810</v>
      </c>
      <c r="E113" s="21">
        <f>DATE(YEAR(Orders[[#This Row],[Order Date]]),MONTH(Orders[[#This Row],[Order Date]]),1)</f>
        <v/>
      </c>
      <c r="F113" s="21">
        <f>_xlfn.MINIFS(Orders[Order Month],Orders[Customer ID],Orders[[#This Row],[Customer ID]])</f>
        <v/>
      </c>
      <c r="G113" s="22">
        <f>(YEAR(Orders[[#This Row],[Order Month]])-YEAR(Orders[[#This Row],[First Month]]))*12+MONTH(Orders[[#This Row],[Order Month]])-MONTH(Orders[[#This Row],[First Month]])</f>
        <v/>
      </c>
      <c r="H113" s="22">
        <f>IF(COUNTIFS(Orders[Customer ID],Orders[[#This Row],[Customer ID]],Orders[Order Month],Orders[[#This Row],[Order Month]],Orders[Order ID],"&lt;"&amp;Orders[[#This Row],[Order ID]])=0,1,0)</f>
        <v/>
      </c>
    </row>
    <row r="114">
      <c r="A114" s="18" t="n">
        <v>1110</v>
      </c>
      <c r="B114" s="19" t="n">
        <v>46037</v>
      </c>
      <c r="C114" s="18" t="inlineStr">
        <is>
          <t>T-242</t>
        </is>
      </c>
      <c r="D114" s="20" t="n">
        <v>550</v>
      </c>
      <c r="E114" s="21">
        <f>DATE(YEAR(Orders[[#This Row],[Order Date]]),MONTH(Orders[[#This Row],[Order Date]]),1)</f>
        <v/>
      </c>
      <c r="F114" s="21">
        <f>_xlfn.MINIFS(Orders[Order Month],Orders[Customer ID],Orders[[#This Row],[Customer ID]])</f>
        <v/>
      </c>
      <c r="G114" s="22">
        <f>(YEAR(Orders[[#This Row],[Order Month]])-YEAR(Orders[[#This Row],[First Month]]))*12+MONTH(Orders[[#This Row],[Order Month]])-MONTH(Orders[[#This Row],[First Month]])</f>
        <v/>
      </c>
      <c r="H114" s="22">
        <f>IF(COUNTIFS(Orders[Customer ID],Orders[[#This Row],[Customer ID]],Orders[Order Month],Orders[[#This Row],[Order Month]],Orders[Order ID],"&lt;"&amp;Orders[[#This Row],[Order ID]])=0,1,0)</f>
        <v/>
      </c>
    </row>
    <row r="115">
      <c r="A115" s="18" t="n">
        <v>1111</v>
      </c>
      <c r="B115" s="19" t="n">
        <v>46037</v>
      </c>
      <c r="C115" s="18" t="inlineStr">
        <is>
          <t>T-250</t>
        </is>
      </c>
      <c r="D115" s="20" t="n">
        <v>570</v>
      </c>
      <c r="E115" s="21">
        <f>DATE(YEAR(Orders[[#This Row],[Order Date]]),MONTH(Orders[[#This Row],[Order Date]]),1)</f>
        <v/>
      </c>
      <c r="F115" s="21">
        <f>_xlfn.MINIFS(Orders[Order Month],Orders[Customer ID],Orders[[#This Row],[Customer ID]])</f>
        <v/>
      </c>
      <c r="G115" s="22">
        <f>(YEAR(Orders[[#This Row],[Order Month]])-YEAR(Orders[[#This Row],[First Month]]))*12+MONTH(Orders[[#This Row],[Order Month]])-MONTH(Orders[[#This Row],[First Month]])</f>
        <v/>
      </c>
      <c r="H115" s="22">
        <f>IF(COUNTIFS(Orders[Customer ID],Orders[[#This Row],[Customer ID]],Orders[Order Month],Orders[[#This Row],[Order Month]],Orders[Order ID],"&lt;"&amp;Orders[[#This Row],[Order ID]])=0,1,0)</f>
        <v/>
      </c>
    </row>
    <row r="116">
      <c r="A116" s="18" t="n">
        <v>1112</v>
      </c>
      <c r="B116" s="19" t="n">
        <v>46038</v>
      </c>
      <c r="C116" s="18" t="inlineStr">
        <is>
          <t>T-231</t>
        </is>
      </c>
      <c r="D116" s="20" t="n">
        <v>270</v>
      </c>
      <c r="E116" s="21">
        <f>DATE(YEAR(Orders[[#This Row],[Order Date]]),MONTH(Orders[[#This Row],[Order Date]]),1)</f>
        <v/>
      </c>
      <c r="F116" s="21">
        <f>_xlfn.MINIFS(Orders[Order Month],Orders[Customer ID],Orders[[#This Row],[Customer ID]])</f>
        <v/>
      </c>
      <c r="G116" s="22">
        <f>(YEAR(Orders[[#This Row],[Order Month]])-YEAR(Orders[[#This Row],[First Month]]))*12+MONTH(Orders[[#This Row],[Order Month]])-MONTH(Orders[[#This Row],[First Month]])</f>
        <v/>
      </c>
      <c r="H116" s="22">
        <f>IF(COUNTIFS(Orders[Customer ID],Orders[[#This Row],[Customer ID]],Orders[Order Month],Orders[[#This Row],[Order Month]],Orders[Order ID],"&lt;"&amp;Orders[[#This Row],[Order ID]])=0,1,0)</f>
        <v/>
      </c>
    </row>
    <row r="117">
      <c r="A117" s="18" t="n">
        <v>1113</v>
      </c>
      <c r="B117" s="19" t="n">
        <v>46038</v>
      </c>
      <c r="C117" s="18" t="inlineStr">
        <is>
          <t>T-236</t>
        </is>
      </c>
      <c r="D117" s="20" t="n">
        <v>690</v>
      </c>
      <c r="E117" s="21">
        <f>DATE(YEAR(Orders[[#This Row],[Order Date]]),MONTH(Orders[[#This Row],[Order Date]]),1)</f>
        <v/>
      </c>
      <c r="F117" s="21">
        <f>_xlfn.MINIFS(Orders[Order Month],Orders[Customer ID],Orders[[#This Row],[Customer ID]])</f>
        <v/>
      </c>
      <c r="G117" s="22">
        <f>(YEAR(Orders[[#This Row],[Order Month]])-YEAR(Orders[[#This Row],[First Month]]))*12+MONTH(Orders[[#This Row],[Order Month]])-MONTH(Orders[[#This Row],[First Month]])</f>
        <v/>
      </c>
      <c r="H117" s="22">
        <f>IF(COUNTIFS(Orders[Customer ID],Orders[[#This Row],[Customer ID]],Orders[Order Month],Orders[[#This Row],[Order Month]],Orders[Order ID],"&lt;"&amp;Orders[[#This Row],[Order ID]])=0,1,0)</f>
        <v/>
      </c>
    </row>
    <row r="118">
      <c r="A118" s="18" t="n">
        <v>1114</v>
      </c>
      <c r="B118" s="19" t="n">
        <v>46039</v>
      </c>
      <c r="C118" s="18" t="inlineStr">
        <is>
          <t>T-216</t>
        </is>
      </c>
      <c r="D118" s="20" t="n">
        <v>520</v>
      </c>
      <c r="E118" s="21">
        <f>DATE(YEAR(Orders[[#This Row],[Order Date]]),MONTH(Orders[[#This Row],[Order Date]]),1)</f>
        <v/>
      </c>
      <c r="F118" s="21">
        <f>_xlfn.MINIFS(Orders[Order Month],Orders[Customer ID],Orders[[#This Row],[Customer ID]])</f>
        <v/>
      </c>
      <c r="G118" s="22">
        <f>(YEAR(Orders[[#This Row],[Order Month]])-YEAR(Orders[[#This Row],[First Month]]))*12+MONTH(Orders[[#This Row],[Order Month]])-MONTH(Orders[[#This Row],[First Month]])</f>
        <v/>
      </c>
      <c r="H118" s="22">
        <f>IF(COUNTIFS(Orders[Customer ID],Orders[[#This Row],[Customer ID]],Orders[Order Month],Orders[[#This Row],[Order Month]],Orders[Order ID],"&lt;"&amp;Orders[[#This Row],[Order ID]])=0,1,0)</f>
        <v/>
      </c>
    </row>
    <row r="119">
      <c r="A119" s="18" t="n">
        <v>1115</v>
      </c>
      <c r="B119" s="19" t="n">
        <v>46040</v>
      </c>
      <c r="C119" s="18" t="inlineStr">
        <is>
          <t>T-223</t>
        </is>
      </c>
      <c r="D119" s="20" t="n">
        <v>210</v>
      </c>
      <c r="E119" s="21">
        <f>DATE(YEAR(Orders[[#This Row],[Order Date]]),MONTH(Orders[[#This Row],[Order Date]]),1)</f>
        <v/>
      </c>
      <c r="F119" s="21">
        <f>_xlfn.MINIFS(Orders[Order Month],Orders[Customer ID],Orders[[#This Row],[Customer ID]])</f>
        <v/>
      </c>
      <c r="G119" s="22">
        <f>(YEAR(Orders[[#This Row],[Order Month]])-YEAR(Orders[[#This Row],[First Month]]))*12+MONTH(Orders[[#This Row],[Order Month]])-MONTH(Orders[[#This Row],[First Month]])</f>
        <v/>
      </c>
      <c r="H119" s="22">
        <f>IF(COUNTIFS(Orders[Customer ID],Orders[[#This Row],[Customer ID]],Orders[Order Month],Orders[[#This Row],[Order Month]],Orders[Order ID],"&lt;"&amp;Orders[[#This Row],[Order ID]])=0,1,0)</f>
        <v/>
      </c>
    </row>
    <row r="120">
      <c r="A120" s="18" t="n">
        <v>1116</v>
      </c>
      <c r="B120" s="19" t="n">
        <v>46041</v>
      </c>
      <c r="C120" s="18" t="inlineStr">
        <is>
          <t>T-234</t>
        </is>
      </c>
      <c r="D120" s="20" t="n">
        <v>720</v>
      </c>
      <c r="E120" s="21">
        <f>DATE(YEAR(Orders[[#This Row],[Order Date]]),MONTH(Orders[[#This Row],[Order Date]]),1)</f>
        <v/>
      </c>
      <c r="F120" s="21">
        <f>_xlfn.MINIFS(Orders[Order Month],Orders[Customer ID],Orders[[#This Row],[Customer ID]])</f>
        <v/>
      </c>
      <c r="G120" s="22">
        <f>(YEAR(Orders[[#This Row],[Order Month]])-YEAR(Orders[[#This Row],[First Month]]))*12+MONTH(Orders[[#This Row],[Order Month]])-MONTH(Orders[[#This Row],[First Month]])</f>
        <v/>
      </c>
      <c r="H120" s="22">
        <f>IF(COUNTIFS(Orders[Customer ID],Orders[[#This Row],[Customer ID]],Orders[Order Month],Orders[[#This Row],[Order Month]],Orders[Order ID],"&lt;"&amp;Orders[[#This Row],[Order ID]])=0,1,0)</f>
        <v/>
      </c>
    </row>
    <row r="121">
      <c r="A121" s="18" t="n">
        <v>1117</v>
      </c>
      <c r="B121" s="19" t="n">
        <v>46042</v>
      </c>
      <c r="C121" s="18" t="inlineStr">
        <is>
          <t>T-243</t>
        </is>
      </c>
      <c r="D121" s="20" t="n">
        <v>470</v>
      </c>
      <c r="E121" s="21">
        <f>DATE(YEAR(Orders[[#This Row],[Order Date]]),MONTH(Orders[[#This Row],[Order Date]]),1)</f>
        <v/>
      </c>
      <c r="F121" s="21">
        <f>_xlfn.MINIFS(Orders[Order Month],Orders[Customer ID],Orders[[#This Row],[Customer ID]])</f>
        <v/>
      </c>
      <c r="G121" s="22">
        <f>(YEAR(Orders[[#This Row],[Order Month]])-YEAR(Orders[[#This Row],[First Month]]))*12+MONTH(Orders[[#This Row],[Order Month]])-MONTH(Orders[[#This Row],[First Month]])</f>
        <v/>
      </c>
      <c r="H121" s="22">
        <f>IF(COUNTIFS(Orders[Customer ID],Orders[[#This Row],[Customer ID]],Orders[Order Month],Orders[[#This Row],[Order Month]],Orders[Order ID],"&lt;"&amp;Orders[[#This Row],[Order ID]])=0,1,0)</f>
        <v/>
      </c>
    </row>
    <row r="122">
      <c r="A122" s="18" t="n">
        <v>1118</v>
      </c>
      <c r="B122" s="19" t="n">
        <v>46043</v>
      </c>
      <c r="C122" s="18" t="inlineStr">
        <is>
          <t>T-243</t>
        </is>
      </c>
      <c r="D122" s="20" t="n">
        <v>450</v>
      </c>
      <c r="E122" s="21">
        <f>DATE(YEAR(Orders[[#This Row],[Order Date]]),MONTH(Orders[[#This Row],[Order Date]]),1)</f>
        <v/>
      </c>
      <c r="F122" s="21">
        <f>_xlfn.MINIFS(Orders[Order Month],Orders[Customer ID],Orders[[#This Row],[Customer ID]])</f>
        <v/>
      </c>
      <c r="G122" s="22">
        <f>(YEAR(Orders[[#This Row],[Order Month]])-YEAR(Orders[[#This Row],[First Month]]))*12+MONTH(Orders[[#This Row],[Order Month]])-MONTH(Orders[[#This Row],[First Month]])</f>
        <v/>
      </c>
      <c r="H122" s="22">
        <f>IF(COUNTIFS(Orders[Customer ID],Orders[[#This Row],[Customer ID]],Orders[Order Month],Orders[[#This Row],[Order Month]],Orders[Order ID],"&lt;"&amp;Orders[[#This Row],[Order ID]])=0,1,0)</f>
        <v/>
      </c>
    </row>
    <row r="123">
      <c r="A123" s="18" t="n">
        <v>1119</v>
      </c>
      <c r="B123" s="19" t="n">
        <v>46045</v>
      </c>
      <c r="C123" s="18" t="inlineStr">
        <is>
          <t>T-245</t>
        </is>
      </c>
      <c r="D123" s="20" t="n">
        <v>350</v>
      </c>
      <c r="E123" s="21">
        <f>DATE(YEAR(Orders[[#This Row],[Order Date]]),MONTH(Orders[[#This Row],[Order Date]]),1)</f>
        <v/>
      </c>
      <c r="F123" s="21">
        <f>_xlfn.MINIFS(Orders[Order Month],Orders[Customer ID],Orders[[#This Row],[Customer ID]])</f>
        <v/>
      </c>
      <c r="G123" s="22">
        <f>(YEAR(Orders[[#This Row],[Order Month]])-YEAR(Orders[[#This Row],[First Month]]))*12+MONTH(Orders[[#This Row],[Order Month]])-MONTH(Orders[[#This Row],[First Month]])</f>
        <v/>
      </c>
      <c r="H123" s="22">
        <f>IF(COUNTIFS(Orders[Customer ID],Orders[[#This Row],[Customer ID]],Orders[Order Month],Orders[[#This Row],[Order Month]],Orders[Order ID],"&lt;"&amp;Orders[[#This Row],[Order ID]])=0,1,0)</f>
        <v/>
      </c>
    </row>
    <row r="124">
      <c r="A124" s="18" t="n">
        <v>1120</v>
      </c>
      <c r="B124" s="19" t="n">
        <v>46045</v>
      </c>
      <c r="C124" s="18" t="inlineStr">
        <is>
          <t>T-248</t>
        </is>
      </c>
      <c r="D124" s="20" t="n">
        <v>180</v>
      </c>
      <c r="E124" s="21">
        <f>DATE(YEAR(Orders[[#This Row],[Order Date]]),MONTH(Orders[[#This Row],[Order Date]]),1)</f>
        <v/>
      </c>
      <c r="F124" s="21">
        <f>_xlfn.MINIFS(Orders[Order Month],Orders[Customer ID],Orders[[#This Row],[Customer ID]])</f>
        <v/>
      </c>
      <c r="G124" s="22">
        <f>(YEAR(Orders[[#This Row],[Order Month]])-YEAR(Orders[[#This Row],[First Month]]))*12+MONTH(Orders[[#This Row],[Order Month]])-MONTH(Orders[[#This Row],[First Month]])</f>
        <v/>
      </c>
      <c r="H124" s="22">
        <f>IF(COUNTIFS(Orders[Customer ID],Orders[[#This Row],[Customer ID]],Orders[Order Month],Orders[[#This Row],[Order Month]],Orders[Order ID],"&lt;"&amp;Orders[[#This Row],[Order ID]])=0,1,0)</f>
        <v/>
      </c>
    </row>
    <row r="125">
      <c r="A125" s="18" t="n">
        <v>1121</v>
      </c>
      <c r="B125" s="19" t="n">
        <v>46048</v>
      </c>
      <c r="C125" s="18" t="inlineStr">
        <is>
          <t>T-238</t>
        </is>
      </c>
      <c r="D125" s="20" t="n">
        <v>300</v>
      </c>
      <c r="E125" s="21">
        <f>DATE(YEAR(Orders[[#This Row],[Order Date]]),MONTH(Orders[[#This Row],[Order Date]]),1)</f>
        <v/>
      </c>
      <c r="F125" s="21">
        <f>_xlfn.MINIFS(Orders[Order Month],Orders[Customer ID],Orders[[#This Row],[Customer ID]])</f>
        <v/>
      </c>
      <c r="G125" s="22">
        <f>(YEAR(Orders[[#This Row],[Order Month]])-YEAR(Orders[[#This Row],[First Month]]))*12+MONTH(Orders[[#This Row],[Order Month]])-MONTH(Orders[[#This Row],[First Month]])</f>
        <v/>
      </c>
      <c r="H125" s="22">
        <f>IF(COUNTIFS(Orders[Customer ID],Orders[[#This Row],[Customer ID]],Orders[Order Month],Orders[[#This Row],[Order Month]],Orders[Order ID],"&lt;"&amp;Orders[[#This Row],[Order ID]])=0,1,0)</f>
        <v/>
      </c>
    </row>
    <row r="126">
      <c r="A126" s="18" t="n">
        <v>1122</v>
      </c>
      <c r="B126" s="19" t="n">
        <v>46049</v>
      </c>
      <c r="C126" s="18" t="inlineStr">
        <is>
          <t>T-231</t>
        </is>
      </c>
      <c r="D126" s="20" t="n">
        <v>330</v>
      </c>
      <c r="E126" s="21">
        <f>DATE(YEAR(Orders[[#This Row],[Order Date]]),MONTH(Orders[[#This Row],[Order Date]]),1)</f>
        <v/>
      </c>
      <c r="F126" s="21">
        <f>_xlfn.MINIFS(Orders[Order Month],Orders[Customer ID],Orders[[#This Row],[Customer ID]])</f>
        <v/>
      </c>
      <c r="G126" s="22">
        <f>(YEAR(Orders[[#This Row],[Order Month]])-YEAR(Orders[[#This Row],[First Month]]))*12+MONTH(Orders[[#This Row],[Order Month]])-MONTH(Orders[[#This Row],[First Month]])</f>
        <v/>
      </c>
      <c r="H126" s="22">
        <f>IF(COUNTIFS(Orders[Customer ID],Orders[[#This Row],[Customer ID]],Orders[Order Month],Orders[[#This Row],[Order Month]],Orders[Order ID],"&lt;"&amp;Orders[[#This Row],[Order ID]])=0,1,0)</f>
        <v/>
      </c>
    </row>
    <row r="127">
      <c r="A127" s="18" t="n">
        <v>1123</v>
      </c>
      <c r="B127" s="19" t="n">
        <v>46049</v>
      </c>
      <c r="C127" s="18" t="inlineStr">
        <is>
          <t>T-240</t>
        </is>
      </c>
      <c r="D127" s="20" t="n">
        <v>540</v>
      </c>
      <c r="E127" s="21">
        <f>DATE(YEAR(Orders[[#This Row],[Order Date]]),MONTH(Orders[[#This Row],[Order Date]]),1)</f>
        <v/>
      </c>
      <c r="F127" s="21">
        <f>_xlfn.MINIFS(Orders[Order Month],Orders[Customer ID],Orders[[#This Row],[Customer ID]])</f>
        <v/>
      </c>
      <c r="G127" s="22">
        <f>(YEAR(Orders[[#This Row],[Order Month]])-YEAR(Orders[[#This Row],[First Month]]))*12+MONTH(Orders[[#This Row],[Order Month]])-MONTH(Orders[[#This Row],[First Month]])</f>
        <v/>
      </c>
      <c r="H127" s="22">
        <f>IF(COUNTIFS(Orders[Customer ID],Orders[[#This Row],[Customer ID]],Orders[Order Month],Orders[[#This Row],[Order Month]],Orders[Order ID],"&lt;"&amp;Orders[[#This Row],[Order ID]])=0,1,0)</f>
        <v/>
      </c>
    </row>
    <row r="128">
      <c r="A128" s="18" t="n">
        <v>1124</v>
      </c>
      <c r="B128" s="19" t="n">
        <v>46049</v>
      </c>
      <c r="C128" s="18" t="inlineStr">
        <is>
          <t>T-248</t>
        </is>
      </c>
      <c r="D128" s="20" t="n">
        <v>280</v>
      </c>
      <c r="E128" s="21">
        <f>DATE(YEAR(Orders[[#This Row],[Order Date]]),MONTH(Orders[[#This Row],[Order Date]]),1)</f>
        <v/>
      </c>
      <c r="F128" s="21">
        <f>_xlfn.MINIFS(Orders[Order Month],Orders[Customer ID],Orders[[#This Row],[Customer ID]])</f>
        <v/>
      </c>
      <c r="G128" s="22">
        <f>(YEAR(Orders[[#This Row],[Order Month]])-YEAR(Orders[[#This Row],[First Month]]))*12+MONTH(Orders[[#This Row],[Order Month]])-MONTH(Orders[[#This Row],[First Month]])</f>
        <v/>
      </c>
      <c r="H128" s="22">
        <f>IF(COUNTIFS(Orders[Customer ID],Orders[[#This Row],[Customer ID]],Orders[Order Month],Orders[[#This Row],[Order Month]],Orders[Order ID],"&lt;"&amp;Orders[[#This Row],[Order ID]])=0,1,0)</f>
        <v/>
      </c>
    </row>
    <row r="129">
      <c r="A129" s="18" t="n">
        <v>1125</v>
      </c>
      <c r="B129" s="19" t="n">
        <v>46049</v>
      </c>
      <c r="C129" s="18" t="inlineStr">
        <is>
          <t>T-249</t>
        </is>
      </c>
      <c r="D129" s="20" t="n">
        <v>770</v>
      </c>
      <c r="E129" s="21">
        <f>DATE(YEAR(Orders[[#This Row],[Order Date]]),MONTH(Orders[[#This Row],[Order Date]]),1)</f>
        <v/>
      </c>
      <c r="F129" s="21">
        <f>_xlfn.MINIFS(Orders[Order Month],Orders[Customer ID],Orders[[#This Row],[Customer ID]])</f>
        <v/>
      </c>
      <c r="G129" s="22">
        <f>(YEAR(Orders[[#This Row],[Order Month]])-YEAR(Orders[[#This Row],[First Month]]))*12+MONTH(Orders[[#This Row],[Order Month]])-MONTH(Orders[[#This Row],[First Month]])</f>
        <v/>
      </c>
      <c r="H129" s="22">
        <f>IF(COUNTIFS(Orders[Customer ID],Orders[[#This Row],[Customer ID]],Orders[Order Month],Orders[[#This Row],[Order Month]],Orders[Order ID],"&lt;"&amp;Orders[[#This Row],[Order ID]])=0,1,0)</f>
        <v/>
      </c>
    </row>
    <row r="130">
      <c r="A130" s="18" t="n">
        <v>1126</v>
      </c>
      <c r="B130" s="19" t="n">
        <v>46049</v>
      </c>
      <c r="C130" s="18" t="inlineStr">
        <is>
          <t>T-251</t>
        </is>
      </c>
      <c r="D130" s="20" t="n">
        <v>610</v>
      </c>
      <c r="E130" s="21">
        <f>DATE(YEAR(Orders[[#This Row],[Order Date]]),MONTH(Orders[[#This Row],[Order Date]]),1)</f>
        <v/>
      </c>
      <c r="F130" s="21">
        <f>_xlfn.MINIFS(Orders[Order Month],Orders[Customer ID],Orders[[#This Row],[Customer ID]])</f>
        <v/>
      </c>
      <c r="G130" s="22">
        <f>(YEAR(Orders[[#This Row],[Order Month]])-YEAR(Orders[[#This Row],[First Month]]))*12+MONTH(Orders[[#This Row],[Order Month]])-MONTH(Orders[[#This Row],[First Month]])</f>
        <v/>
      </c>
      <c r="H130" s="22">
        <f>IF(COUNTIFS(Orders[Customer ID],Orders[[#This Row],[Customer ID]],Orders[Order Month],Orders[[#This Row],[Order Month]],Orders[Order ID],"&lt;"&amp;Orders[[#This Row],[Order ID]])=0,1,0)</f>
        <v/>
      </c>
    </row>
    <row r="131">
      <c r="A131" s="18" t="n">
        <v>1127</v>
      </c>
      <c r="B131" s="19" t="n">
        <v>46050</v>
      </c>
      <c r="C131" s="18" t="inlineStr">
        <is>
          <t>T-247</t>
        </is>
      </c>
      <c r="D131" s="20" t="n">
        <v>170</v>
      </c>
      <c r="E131" s="21">
        <f>DATE(YEAR(Orders[[#This Row],[Order Date]]),MONTH(Orders[[#This Row],[Order Date]]),1)</f>
        <v/>
      </c>
      <c r="F131" s="21">
        <f>_xlfn.MINIFS(Orders[Order Month],Orders[Customer ID],Orders[[#This Row],[Customer ID]])</f>
        <v/>
      </c>
      <c r="G131" s="22">
        <f>(YEAR(Orders[[#This Row],[Order Month]])-YEAR(Orders[[#This Row],[First Month]]))*12+MONTH(Orders[[#This Row],[Order Month]])-MONTH(Orders[[#This Row],[First Month]])</f>
        <v/>
      </c>
      <c r="H131" s="22">
        <f>IF(COUNTIFS(Orders[Customer ID],Orders[[#This Row],[Customer ID]],Orders[Order Month],Orders[[#This Row],[Order Month]],Orders[Order ID],"&lt;"&amp;Orders[[#This Row],[Order ID]])=0,1,0)</f>
        <v/>
      </c>
    </row>
    <row r="132">
      <c r="A132" s="18" t="n">
        <v>1128</v>
      </c>
      <c r="B132" s="19" t="n">
        <v>46051</v>
      </c>
      <c r="C132" s="18" t="inlineStr">
        <is>
          <t>T-206</t>
        </is>
      </c>
      <c r="D132" s="20" t="n">
        <v>260</v>
      </c>
      <c r="E132" s="21">
        <f>DATE(YEAR(Orders[[#This Row],[Order Date]]),MONTH(Orders[[#This Row],[Order Date]]),1)</f>
        <v/>
      </c>
      <c r="F132" s="21">
        <f>_xlfn.MINIFS(Orders[Order Month],Orders[Customer ID],Orders[[#This Row],[Customer ID]])</f>
        <v/>
      </c>
      <c r="G132" s="22">
        <f>(YEAR(Orders[[#This Row],[Order Month]])-YEAR(Orders[[#This Row],[First Month]]))*12+MONTH(Orders[[#This Row],[Order Month]])-MONTH(Orders[[#This Row],[First Month]])</f>
        <v/>
      </c>
      <c r="H132" s="22">
        <f>IF(COUNTIFS(Orders[Customer ID],Orders[[#This Row],[Customer ID]],Orders[Order Month],Orders[[#This Row],[Order Month]],Orders[Order ID],"&lt;"&amp;Orders[[#This Row],[Order ID]])=0,1,0)</f>
        <v/>
      </c>
    </row>
    <row r="133">
      <c r="A133" s="18" t="n">
        <v>1129</v>
      </c>
      <c r="B133" s="19" t="n">
        <v>46052</v>
      </c>
      <c r="C133" s="18" t="inlineStr">
        <is>
          <t>T-245</t>
        </is>
      </c>
      <c r="D133" s="20" t="n">
        <v>810</v>
      </c>
      <c r="E133" s="21">
        <f>DATE(YEAR(Orders[[#This Row],[Order Date]]),MONTH(Orders[[#This Row],[Order Date]]),1)</f>
        <v/>
      </c>
      <c r="F133" s="21">
        <f>_xlfn.MINIFS(Orders[Order Month],Orders[Customer ID],Orders[[#This Row],[Customer ID]])</f>
        <v/>
      </c>
      <c r="G133" s="22">
        <f>(YEAR(Orders[[#This Row],[Order Month]])-YEAR(Orders[[#This Row],[First Month]]))*12+MONTH(Orders[[#This Row],[Order Month]])-MONTH(Orders[[#This Row],[First Month]])</f>
        <v/>
      </c>
      <c r="H133" s="22">
        <f>IF(COUNTIFS(Orders[Customer ID],Orders[[#This Row],[Customer ID]],Orders[Order Month],Orders[[#This Row],[Order Month]],Orders[Order ID],"&lt;"&amp;Orders[[#This Row],[Order ID]])=0,1,0)</f>
        <v/>
      </c>
    </row>
    <row r="134">
      <c r="A134" s="18" t="n">
        <v>1130</v>
      </c>
      <c r="B134" s="19" t="n">
        <v>46053</v>
      </c>
      <c r="C134" s="18" t="inlineStr">
        <is>
          <t>T-241</t>
        </is>
      </c>
      <c r="D134" s="20" t="n">
        <v>260</v>
      </c>
      <c r="E134" s="21">
        <f>DATE(YEAR(Orders[[#This Row],[Order Date]]),MONTH(Orders[[#This Row],[Order Date]]),1)</f>
        <v/>
      </c>
      <c r="F134" s="21">
        <f>_xlfn.MINIFS(Orders[Order Month],Orders[Customer ID],Orders[[#This Row],[Customer ID]])</f>
        <v/>
      </c>
      <c r="G134" s="22">
        <f>(YEAR(Orders[[#This Row],[Order Month]])-YEAR(Orders[[#This Row],[First Month]]))*12+MONTH(Orders[[#This Row],[Order Month]])-MONTH(Orders[[#This Row],[First Month]])</f>
        <v/>
      </c>
      <c r="H134" s="22">
        <f>IF(COUNTIFS(Orders[Customer ID],Orders[[#This Row],[Customer ID]],Orders[Order Month],Orders[[#This Row],[Order Month]],Orders[Order ID],"&lt;"&amp;Orders[[#This Row],[Order ID]])=0,1,0)</f>
        <v/>
      </c>
    </row>
    <row r="135">
      <c r="A135" s="18" t="n">
        <v>1131</v>
      </c>
      <c r="B135" s="19" t="n">
        <v>46054</v>
      </c>
      <c r="C135" s="18" t="inlineStr">
        <is>
          <t>T-226</t>
        </is>
      </c>
      <c r="D135" s="20" t="n">
        <v>550</v>
      </c>
      <c r="E135" s="21">
        <f>DATE(YEAR(Orders[[#This Row],[Order Date]]),MONTH(Orders[[#This Row],[Order Date]]),1)</f>
        <v/>
      </c>
      <c r="F135" s="21">
        <f>_xlfn.MINIFS(Orders[Order Month],Orders[Customer ID],Orders[[#This Row],[Customer ID]])</f>
        <v/>
      </c>
      <c r="G135" s="22">
        <f>(YEAR(Orders[[#This Row],[Order Month]])-YEAR(Orders[[#This Row],[First Month]]))*12+MONTH(Orders[[#This Row],[Order Month]])-MONTH(Orders[[#This Row],[First Month]])</f>
        <v/>
      </c>
      <c r="H135" s="22">
        <f>IF(COUNTIFS(Orders[Customer ID],Orders[[#This Row],[Customer ID]],Orders[Order Month],Orders[[#This Row],[Order Month]],Orders[Order ID],"&lt;"&amp;Orders[[#This Row],[Order ID]])=0,1,0)</f>
        <v/>
      </c>
    </row>
    <row r="136">
      <c r="A136" s="18" t="n">
        <v>1132</v>
      </c>
      <c r="B136" s="19" t="n">
        <v>46054</v>
      </c>
      <c r="C136" s="18" t="inlineStr">
        <is>
          <t>T-258</t>
        </is>
      </c>
      <c r="D136" s="20" t="n">
        <v>280</v>
      </c>
      <c r="E136" s="21">
        <f>DATE(YEAR(Orders[[#This Row],[Order Date]]),MONTH(Orders[[#This Row],[Order Date]]),1)</f>
        <v/>
      </c>
      <c r="F136" s="21">
        <f>_xlfn.MINIFS(Orders[Order Month],Orders[Customer ID],Orders[[#This Row],[Customer ID]])</f>
        <v/>
      </c>
      <c r="G136" s="22">
        <f>(YEAR(Orders[[#This Row],[Order Month]])-YEAR(Orders[[#This Row],[First Month]]))*12+MONTH(Orders[[#This Row],[Order Month]])-MONTH(Orders[[#This Row],[First Month]])</f>
        <v/>
      </c>
      <c r="H136" s="22">
        <f>IF(COUNTIFS(Orders[Customer ID],Orders[[#This Row],[Customer ID]],Orders[Order Month],Orders[[#This Row],[Order Month]],Orders[Order ID],"&lt;"&amp;Orders[[#This Row],[Order ID]])=0,1,0)</f>
        <v/>
      </c>
    </row>
    <row r="137">
      <c r="A137" s="18" t="n">
        <v>1133</v>
      </c>
      <c r="B137" s="19" t="n">
        <v>46055</v>
      </c>
      <c r="C137" s="18" t="inlineStr">
        <is>
          <t>T-254</t>
        </is>
      </c>
      <c r="D137" s="20" t="n">
        <v>620</v>
      </c>
      <c r="E137" s="21">
        <f>DATE(YEAR(Orders[[#This Row],[Order Date]]),MONTH(Orders[[#This Row],[Order Date]]),1)</f>
        <v/>
      </c>
      <c r="F137" s="21">
        <f>_xlfn.MINIFS(Orders[Order Month],Orders[Customer ID],Orders[[#This Row],[Customer ID]])</f>
        <v/>
      </c>
      <c r="G137" s="22">
        <f>(YEAR(Orders[[#This Row],[Order Month]])-YEAR(Orders[[#This Row],[First Month]]))*12+MONTH(Orders[[#This Row],[Order Month]])-MONTH(Orders[[#This Row],[First Month]])</f>
        <v/>
      </c>
      <c r="H137" s="22">
        <f>IF(COUNTIFS(Orders[Customer ID],Orders[[#This Row],[Customer ID]],Orders[Order Month],Orders[[#This Row],[Order Month]],Orders[Order ID],"&lt;"&amp;Orders[[#This Row],[Order ID]])=0,1,0)</f>
        <v/>
      </c>
    </row>
    <row r="138">
      <c r="A138" s="18" t="n">
        <v>1134</v>
      </c>
      <c r="B138" s="19" t="n">
        <v>46055</v>
      </c>
      <c r="C138" s="18" t="inlineStr">
        <is>
          <t>T-262</t>
        </is>
      </c>
      <c r="D138" s="20" t="n">
        <v>850</v>
      </c>
      <c r="E138" s="21">
        <f>DATE(YEAR(Orders[[#This Row],[Order Date]]),MONTH(Orders[[#This Row],[Order Date]]),1)</f>
        <v/>
      </c>
      <c r="F138" s="21">
        <f>_xlfn.MINIFS(Orders[Order Month],Orders[Customer ID],Orders[[#This Row],[Customer ID]])</f>
        <v/>
      </c>
      <c r="G138" s="22">
        <f>(YEAR(Orders[[#This Row],[Order Month]])-YEAR(Orders[[#This Row],[First Month]]))*12+MONTH(Orders[[#This Row],[Order Month]])-MONTH(Orders[[#This Row],[First Month]])</f>
        <v/>
      </c>
      <c r="H138" s="22">
        <f>IF(COUNTIFS(Orders[Customer ID],Orders[[#This Row],[Customer ID]],Orders[Order Month],Orders[[#This Row],[Order Month]],Orders[Order ID],"&lt;"&amp;Orders[[#This Row],[Order ID]])=0,1,0)</f>
        <v/>
      </c>
    </row>
    <row r="139">
      <c r="A139" s="18" t="n">
        <v>1135</v>
      </c>
      <c r="B139" s="19" t="n">
        <v>46056</v>
      </c>
      <c r="C139" s="18" t="inlineStr">
        <is>
          <t>T-256</t>
        </is>
      </c>
      <c r="D139" s="20" t="n">
        <v>340</v>
      </c>
      <c r="E139" s="21">
        <f>DATE(YEAR(Orders[[#This Row],[Order Date]]),MONTH(Orders[[#This Row],[Order Date]]),1)</f>
        <v/>
      </c>
      <c r="F139" s="21">
        <f>_xlfn.MINIFS(Orders[Order Month],Orders[Customer ID],Orders[[#This Row],[Customer ID]])</f>
        <v/>
      </c>
      <c r="G139" s="22">
        <f>(YEAR(Orders[[#This Row],[Order Month]])-YEAR(Orders[[#This Row],[First Month]]))*12+MONTH(Orders[[#This Row],[Order Month]])-MONTH(Orders[[#This Row],[First Month]])</f>
        <v/>
      </c>
      <c r="H139" s="22">
        <f>IF(COUNTIFS(Orders[Customer ID],Orders[[#This Row],[Customer ID]],Orders[Order Month],Orders[[#This Row],[Order Month]],Orders[Order ID],"&lt;"&amp;Orders[[#This Row],[Order ID]])=0,1,0)</f>
        <v/>
      </c>
    </row>
    <row r="140">
      <c r="A140" s="18" t="n">
        <v>1136</v>
      </c>
      <c r="B140" s="19" t="n">
        <v>46057</v>
      </c>
      <c r="C140" s="18" t="inlineStr">
        <is>
          <t>T-266</t>
        </is>
      </c>
      <c r="D140" s="20" t="n">
        <v>530</v>
      </c>
      <c r="E140" s="21">
        <f>DATE(YEAR(Orders[[#This Row],[Order Date]]),MONTH(Orders[[#This Row],[Order Date]]),1)</f>
        <v/>
      </c>
      <c r="F140" s="21">
        <f>_xlfn.MINIFS(Orders[Order Month],Orders[Customer ID],Orders[[#This Row],[Customer ID]])</f>
        <v/>
      </c>
      <c r="G140" s="22">
        <f>(YEAR(Orders[[#This Row],[Order Month]])-YEAR(Orders[[#This Row],[First Month]]))*12+MONTH(Orders[[#This Row],[Order Month]])-MONTH(Orders[[#This Row],[First Month]])</f>
        <v/>
      </c>
      <c r="H140" s="22">
        <f>IF(COUNTIFS(Orders[Customer ID],Orders[[#This Row],[Customer ID]],Orders[Order Month],Orders[[#This Row],[Order Month]],Orders[Order ID],"&lt;"&amp;Orders[[#This Row],[Order ID]])=0,1,0)</f>
        <v/>
      </c>
    </row>
    <row r="141">
      <c r="A141" s="18" t="n">
        <v>1137</v>
      </c>
      <c r="B141" s="19" t="n">
        <v>46058</v>
      </c>
      <c r="C141" s="18" t="inlineStr">
        <is>
          <t>T-221</t>
        </is>
      </c>
      <c r="D141" s="20" t="n">
        <v>280</v>
      </c>
      <c r="E141" s="21">
        <f>DATE(YEAR(Orders[[#This Row],[Order Date]]),MONTH(Orders[[#This Row],[Order Date]]),1)</f>
        <v/>
      </c>
      <c r="F141" s="21">
        <f>_xlfn.MINIFS(Orders[Order Month],Orders[Customer ID],Orders[[#This Row],[Customer ID]])</f>
        <v/>
      </c>
      <c r="G141" s="22">
        <f>(YEAR(Orders[[#This Row],[Order Month]])-YEAR(Orders[[#This Row],[First Month]]))*12+MONTH(Orders[[#This Row],[Order Month]])-MONTH(Orders[[#This Row],[First Month]])</f>
        <v/>
      </c>
      <c r="H141" s="22">
        <f>IF(COUNTIFS(Orders[Customer ID],Orders[[#This Row],[Customer ID]],Orders[Order Month],Orders[[#This Row],[Order Month]],Orders[Order ID],"&lt;"&amp;Orders[[#This Row],[Order ID]])=0,1,0)</f>
        <v/>
      </c>
    </row>
    <row r="142">
      <c r="A142" s="18" t="n">
        <v>1138</v>
      </c>
      <c r="B142" s="19" t="n">
        <v>46058</v>
      </c>
      <c r="C142" s="18" t="inlineStr">
        <is>
          <t>T-248</t>
        </is>
      </c>
      <c r="D142" s="20" t="n">
        <v>220</v>
      </c>
      <c r="E142" s="21">
        <f>DATE(YEAR(Orders[[#This Row],[Order Date]]),MONTH(Orders[[#This Row],[Order Date]]),1)</f>
        <v/>
      </c>
      <c r="F142" s="21">
        <f>_xlfn.MINIFS(Orders[Order Month],Orders[Customer ID],Orders[[#This Row],[Customer ID]])</f>
        <v/>
      </c>
      <c r="G142" s="22">
        <f>(YEAR(Orders[[#This Row],[Order Month]])-YEAR(Orders[[#This Row],[First Month]]))*12+MONTH(Orders[[#This Row],[Order Month]])-MONTH(Orders[[#This Row],[First Month]])</f>
        <v/>
      </c>
      <c r="H142" s="22">
        <f>IF(COUNTIFS(Orders[Customer ID],Orders[[#This Row],[Customer ID]],Orders[Order Month],Orders[[#This Row],[Order Month]],Orders[Order ID],"&lt;"&amp;Orders[[#This Row],[Order ID]])=0,1,0)</f>
        <v/>
      </c>
    </row>
    <row r="143">
      <c r="A143" s="18" t="n">
        <v>1139</v>
      </c>
      <c r="B143" s="19" t="n">
        <v>46058</v>
      </c>
      <c r="C143" s="18" t="inlineStr">
        <is>
          <t>T-264</t>
        </is>
      </c>
      <c r="D143" s="20" t="n">
        <v>850</v>
      </c>
      <c r="E143" s="21">
        <f>DATE(YEAR(Orders[[#This Row],[Order Date]]),MONTH(Orders[[#This Row],[Order Date]]),1)</f>
        <v/>
      </c>
      <c r="F143" s="21">
        <f>_xlfn.MINIFS(Orders[Order Month],Orders[Customer ID],Orders[[#This Row],[Customer ID]])</f>
        <v/>
      </c>
      <c r="G143" s="22">
        <f>(YEAR(Orders[[#This Row],[Order Month]])-YEAR(Orders[[#This Row],[First Month]]))*12+MONTH(Orders[[#This Row],[Order Month]])-MONTH(Orders[[#This Row],[First Month]])</f>
        <v/>
      </c>
      <c r="H143" s="22">
        <f>IF(COUNTIFS(Orders[Customer ID],Orders[[#This Row],[Customer ID]],Orders[Order Month],Orders[[#This Row],[Order Month]],Orders[Order ID],"&lt;"&amp;Orders[[#This Row],[Order ID]])=0,1,0)</f>
        <v/>
      </c>
    </row>
    <row r="144">
      <c r="A144" s="18" t="n">
        <v>1140</v>
      </c>
      <c r="B144" s="19" t="n">
        <v>46059</v>
      </c>
      <c r="C144" s="18" t="inlineStr">
        <is>
          <t>T-265</t>
        </is>
      </c>
      <c r="D144" s="20" t="n">
        <v>850</v>
      </c>
      <c r="E144" s="21">
        <f>DATE(YEAR(Orders[[#This Row],[Order Date]]),MONTH(Orders[[#This Row],[Order Date]]),1)</f>
        <v/>
      </c>
      <c r="F144" s="21">
        <f>_xlfn.MINIFS(Orders[Order Month],Orders[Customer ID],Orders[[#This Row],[Customer ID]])</f>
        <v/>
      </c>
      <c r="G144" s="22">
        <f>(YEAR(Orders[[#This Row],[Order Month]])-YEAR(Orders[[#This Row],[First Month]]))*12+MONTH(Orders[[#This Row],[Order Month]])-MONTH(Orders[[#This Row],[First Month]])</f>
        <v/>
      </c>
      <c r="H144" s="22">
        <f>IF(COUNTIFS(Orders[Customer ID],Orders[[#This Row],[Customer ID]],Orders[Order Month],Orders[[#This Row],[Order Month]],Orders[Order ID],"&lt;"&amp;Orders[[#This Row],[Order ID]])=0,1,0)</f>
        <v/>
      </c>
    </row>
    <row r="145">
      <c r="A145" s="18" t="n">
        <v>1141</v>
      </c>
      <c r="B145" s="19" t="n">
        <v>46061</v>
      </c>
      <c r="C145" s="18" t="inlineStr">
        <is>
          <t>T-256</t>
        </is>
      </c>
      <c r="D145" s="20" t="n">
        <v>570</v>
      </c>
      <c r="E145" s="21">
        <f>DATE(YEAR(Orders[[#This Row],[Order Date]]),MONTH(Orders[[#This Row],[Order Date]]),1)</f>
        <v/>
      </c>
      <c r="F145" s="21">
        <f>_xlfn.MINIFS(Orders[Order Month],Orders[Customer ID],Orders[[#This Row],[Customer ID]])</f>
        <v/>
      </c>
      <c r="G145" s="22">
        <f>(YEAR(Orders[[#This Row],[Order Month]])-YEAR(Orders[[#This Row],[First Month]]))*12+MONTH(Orders[[#This Row],[Order Month]])-MONTH(Orders[[#This Row],[First Month]])</f>
        <v/>
      </c>
      <c r="H145" s="22">
        <f>IF(COUNTIFS(Orders[Customer ID],Orders[[#This Row],[Customer ID]],Orders[Order Month],Orders[[#This Row],[Order Month]],Orders[Order ID],"&lt;"&amp;Orders[[#This Row],[Order ID]])=0,1,0)</f>
        <v/>
      </c>
    </row>
    <row r="146">
      <c r="A146" s="18" t="n">
        <v>1142</v>
      </c>
      <c r="B146" s="19" t="n">
        <v>46061</v>
      </c>
      <c r="C146" s="18" t="inlineStr">
        <is>
          <t>T-262</t>
        </is>
      </c>
      <c r="D146" s="20" t="n">
        <v>870</v>
      </c>
      <c r="E146" s="21">
        <f>DATE(YEAR(Orders[[#This Row],[Order Date]]),MONTH(Orders[[#This Row],[Order Date]]),1)</f>
        <v/>
      </c>
      <c r="F146" s="21">
        <f>_xlfn.MINIFS(Orders[Order Month],Orders[Customer ID],Orders[[#This Row],[Customer ID]])</f>
        <v/>
      </c>
      <c r="G146" s="22">
        <f>(YEAR(Orders[[#This Row],[Order Month]])-YEAR(Orders[[#This Row],[First Month]]))*12+MONTH(Orders[[#This Row],[Order Month]])-MONTH(Orders[[#This Row],[First Month]])</f>
        <v/>
      </c>
      <c r="H146" s="22">
        <f>IF(COUNTIFS(Orders[Customer ID],Orders[[#This Row],[Customer ID]],Orders[Order Month],Orders[[#This Row],[Order Month]],Orders[Order ID],"&lt;"&amp;Orders[[#This Row],[Order ID]])=0,1,0)</f>
        <v/>
      </c>
    </row>
    <row r="147">
      <c r="A147" s="18" t="n">
        <v>1143</v>
      </c>
      <c r="B147" s="19" t="n">
        <v>46062</v>
      </c>
      <c r="C147" s="18" t="inlineStr">
        <is>
          <t>T-250</t>
        </is>
      </c>
      <c r="D147" s="20" t="n">
        <v>620</v>
      </c>
      <c r="E147" s="21">
        <f>DATE(YEAR(Orders[[#This Row],[Order Date]]),MONTH(Orders[[#This Row],[Order Date]]),1)</f>
        <v/>
      </c>
      <c r="F147" s="21">
        <f>_xlfn.MINIFS(Orders[Order Month],Orders[Customer ID],Orders[[#This Row],[Customer ID]])</f>
        <v/>
      </c>
      <c r="G147" s="22">
        <f>(YEAR(Orders[[#This Row],[Order Month]])-YEAR(Orders[[#This Row],[First Month]]))*12+MONTH(Orders[[#This Row],[Order Month]])-MONTH(Orders[[#This Row],[First Month]])</f>
        <v/>
      </c>
      <c r="H147" s="22">
        <f>IF(COUNTIFS(Orders[Customer ID],Orders[[#This Row],[Customer ID]],Orders[Order Month],Orders[[#This Row],[Order Month]],Orders[Order ID],"&lt;"&amp;Orders[[#This Row],[Order ID]])=0,1,0)</f>
        <v/>
      </c>
    </row>
    <row r="148">
      <c r="A148" s="18" t="n">
        <v>1144</v>
      </c>
      <c r="B148" s="19" t="n">
        <v>46062</v>
      </c>
      <c r="C148" s="18" t="inlineStr">
        <is>
          <t>T-257</t>
        </is>
      </c>
      <c r="D148" s="20" t="n">
        <v>540</v>
      </c>
      <c r="E148" s="21">
        <f>DATE(YEAR(Orders[[#This Row],[Order Date]]),MONTH(Orders[[#This Row],[Order Date]]),1)</f>
        <v/>
      </c>
      <c r="F148" s="21">
        <f>_xlfn.MINIFS(Orders[Order Month],Orders[Customer ID],Orders[[#This Row],[Customer ID]])</f>
        <v/>
      </c>
      <c r="G148" s="22">
        <f>(YEAR(Orders[[#This Row],[Order Month]])-YEAR(Orders[[#This Row],[First Month]]))*12+MONTH(Orders[[#This Row],[Order Month]])-MONTH(Orders[[#This Row],[First Month]])</f>
        <v/>
      </c>
      <c r="H148" s="22">
        <f>IF(COUNTIFS(Orders[Customer ID],Orders[[#This Row],[Customer ID]],Orders[Order Month],Orders[[#This Row],[Order Month]],Orders[Order ID],"&lt;"&amp;Orders[[#This Row],[Order ID]])=0,1,0)</f>
        <v/>
      </c>
    </row>
    <row r="149">
      <c r="A149" s="18" t="n">
        <v>1145</v>
      </c>
      <c r="B149" s="19" t="n">
        <v>46062</v>
      </c>
      <c r="C149" s="18" t="inlineStr">
        <is>
          <t>T-261</t>
        </is>
      </c>
      <c r="D149" s="20" t="n">
        <v>600</v>
      </c>
      <c r="E149" s="21">
        <f>DATE(YEAR(Orders[[#This Row],[Order Date]]),MONTH(Orders[[#This Row],[Order Date]]),1)</f>
        <v/>
      </c>
      <c r="F149" s="21">
        <f>_xlfn.MINIFS(Orders[Order Month],Orders[Customer ID],Orders[[#This Row],[Customer ID]])</f>
        <v/>
      </c>
      <c r="G149" s="22">
        <f>(YEAR(Orders[[#This Row],[Order Month]])-YEAR(Orders[[#This Row],[First Month]]))*12+MONTH(Orders[[#This Row],[Order Month]])-MONTH(Orders[[#This Row],[First Month]])</f>
        <v/>
      </c>
      <c r="H149" s="22">
        <f>IF(COUNTIFS(Orders[Customer ID],Orders[[#This Row],[Customer ID]],Orders[Order Month],Orders[[#This Row],[Order Month]],Orders[Order ID],"&lt;"&amp;Orders[[#This Row],[Order ID]])=0,1,0)</f>
        <v/>
      </c>
    </row>
    <row r="150">
      <c r="A150" s="18" t="n">
        <v>1146</v>
      </c>
      <c r="B150" s="19" t="n">
        <v>46063</v>
      </c>
      <c r="C150" s="18" t="inlineStr">
        <is>
          <t>T-221</t>
        </is>
      </c>
      <c r="D150" s="20" t="n">
        <v>260</v>
      </c>
      <c r="E150" s="21">
        <f>DATE(YEAR(Orders[[#This Row],[Order Date]]),MONTH(Orders[[#This Row],[Order Date]]),1)</f>
        <v/>
      </c>
      <c r="F150" s="21">
        <f>_xlfn.MINIFS(Orders[Order Month],Orders[Customer ID],Orders[[#This Row],[Customer ID]])</f>
        <v/>
      </c>
      <c r="G150" s="22">
        <f>(YEAR(Orders[[#This Row],[Order Month]])-YEAR(Orders[[#This Row],[First Month]]))*12+MONTH(Orders[[#This Row],[Order Month]])-MONTH(Orders[[#This Row],[First Month]])</f>
        <v/>
      </c>
      <c r="H150" s="22">
        <f>IF(COUNTIFS(Orders[Customer ID],Orders[[#This Row],[Customer ID]],Orders[Order Month],Orders[[#This Row],[Order Month]],Orders[Order ID],"&lt;"&amp;Orders[[#This Row],[Order ID]])=0,1,0)</f>
        <v/>
      </c>
    </row>
    <row r="151">
      <c r="A151" s="18" t="n">
        <v>1147</v>
      </c>
      <c r="B151" s="19" t="n">
        <v>46063</v>
      </c>
      <c r="C151" s="18" t="inlineStr">
        <is>
          <t>T-266</t>
        </is>
      </c>
      <c r="D151" s="20" t="n">
        <v>310</v>
      </c>
      <c r="E151" s="21">
        <f>DATE(YEAR(Orders[[#This Row],[Order Date]]),MONTH(Orders[[#This Row],[Order Date]]),1)</f>
        <v/>
      </c>
      <c r="F151" s="21">
        <f>_xlfn.MINIFS(Orders[Order Month],Orders[Customer ID],Orders[[#This Row],[Customer ID]])</f>
        <v/>
      </c>
      <c r="G151" s="22">
        <f>(YEAR(Orders[[#This Row],[Order Month]])-YEAR(Orders[[#This Row],[First Month]]))*12+MONTH(Orders[[#This Row],[Order Month]])-MONTH(Orders[[#This Row],[First Month]])</f>
        <v/>
      </c>
      <c r="H151" s="22">
        <f>IF(COUNTIFS(Orders[Customer ID],Orders[[#This Row],[Customer ID]],Orders[Order Month],Orders[[#This Row],[Order Month]],Orders[Order ID],"&lt;"&amp;Orders[[#This Row],[Order ID]])=0,1,0)</f>
        <v/>
      </c>
    </row>
    <row r="152">
      <c r="A152" s="18" t="n">
        <v>1148</v>
      </c>
      <c r="B152" s="19" t="n">
        <v>46064</v>
      </c>
      <c r="C152" s="18" t="inlineStr">
        <is>
          <t>T-248</t>
        </is>
      </c>
      <c r="D152" s="20" t="n">
        <v>800</v>
      </c>
      <c r="E152" s="21">
        <f>DATE(YEAR(Orders[[#This Row],[Order Date]]),MONTH(Orders[[#This Row],[Order Date]]),1)</f>
        <v/>
      </c>
      <c r="F152" s="21">
        <f>_xlfn.MINIFS(Orders[Order Month],Orders[Customer ID],Orders[[#This Row],[Customer ID]])</f>
        <v/>
      </c>
      <c r="G152" s="22">
        <f>(YEAR(Orders[[#This Row],[Order Month]])-YEAR(Orders[[#This Row],[First Month]]))*12+MONTH(Orders[[#This Row],[Order Month]])-MONTH(Orders[[#This Row],[First Month]])</f>
        <v/>
      </c>
      <c r="H152" s="22">
        <f>IF(COUNTIFS(Orders[Customer ID],Orders[[#This Row],[Customer ID]],Orders[Order Month],Orders[[#This Row],[Order Month]],Orders[Order ID],"&lt;"&amp;Orders[[#This Row],[Order ID]])=0,1,0)</f>
        <v/>
      </c>
    </row>
    <row r="153">
      <c r="A153" s="18" t="n">
        <v>1149</v>
      </c>
      <c r="B153" s="19" t="n">
        <v>46065</v>
      </c>
      <c r="C153" s="18" t="inlineStr">
        <is>
          <t>T-234</t>
        </is>
      </c>
      <c r="D153" s="20" t="n">
        <v>600</v>
      </c>
      <c r="E153" s="21">
        <f>DATE(YEAR(Orders[[#This Row],[Order Date]]),MONTH(Orders[[#This Row],[Order Date]]),1)</f>
        <v/>
      </c>
      <c r="F153" s="21">
        <f>_xlfn.MINIFS(Orders[Order Month],Orders[Customer ID],Orders[[#This Row],[Customer ID]])</f>
        <v/>
      </c>
      <c r="G153" s="22">
        <f>(YEAR(Orders[[#This Row],[Order Month]])-YEAR(Orders[[#This Row],[First Month]]))*12+MONTH(Orders[[#This Row],[Order Month]])-MONTH(Orders[[#This Row],[First Month]])</f>
        <v/>
      </c>
      <c r="H153" s="22">
        <f>IF(COUNTIFS(Orders[Customer ID],Orders[[#This Row],[Customer ID]],Orders[Order Month],Orders[[#This Row],[Order Month]],Orders[Order ID],"&lt;"&amp;Orders[[#This Row],[Order ID]])=0,1,0)</f>
        <v/>
      </c>
    </row>
    <row r="154">
      <c r="A154" s="18" t="n">
        <v>1150</v>
      </c>
      <c r="B154" s="19" t="n">
        <v>46065</v>
      </c>
      <c r="C154" s="18" t="inlineStr">
        <is>
          <t>T-252</t>
        </is>
      </c>
      <c r="D154" s="20" t="n">
        <v>330</v>
      </c>
      <c r="E154" s="21">
        <f>DATE(YEAR(Orders[[#This Row],[Order Date]]),MONTH(Orders[[#This Row],[Order Date]]),1)</f>
        <v/>
      </c>
      <c r="F154" s="21">
        <f>_xlfn.MINIFS(Orders[Order Month],Orders[Customer ID],Orders[[#This Row],[Customer ID]])</f>
        <v/>
      </c>
      <c r="G154" s="22">
        <f>(YEAR(Orders[[#This Row],[Order Month]])-YEAR(Orders[[#This Row],[First Month]]))*12+MONTH(Orders[[#This Row],[Order Month]])-MONTH(Orders[[#This Row],[First Month]])</f>
        <v/>
      </c>
      <c r="H154" s="22">
        <f>IF(COUNTIFS(Orders[Customer ID],Orders[[#This Row],[Customer ID]],Orders[Order Month],Orders[[#This Row],[Order Month]],Orders[Order ID],"&lt;"&amp;Orders[[#This Row],[Order ID]])=0,1,0)</f>
        <v/>
      </c>
    </row>
    <row r="155">
      <c r="A155" s="18" t="n">
        <v>1151</v>
      </c>
      <c r="B155" s="19" t="n">
        <v>46065</v>
      </c>
      <c r="C155" s="18" t="inlineStr">
        <is>
          <t>T-263</t>
        </is>
      </c>
      <c r="D155" s="20" t="n">
        <v>220</v>
      </c>
      <c r="E155" s="21">
        <f>DATE(YEAR(Orders[[#This Row],[Order Date]]),MONTH(Orders[[#This Row],[Order Date]]),1)</f>
        <v/>
      </c>
      <c r="F155" s="21">
        <f>_xlfn.MINIFS(Orders[Order Month],Orders[Customer ID],Orders[[#This Row],[Customer ID]])</f>
        <v/>
      </c>
      <c r="G155" s="22">
        <f>(YEAR(Orders[[#This Row],[Order Month]])-YEAR(Orders[[#This Row],[First Month]]))*12+MONTH(Orders[[#This Row],[Order Month]])-MONTH(Orders[[#This Row],[First Month]])</f>
        <v/>
      </c>
      <c r="H155" s="22">
        <f>IF(COUNTIFS(Orders[Customer ID],Orders[[#This Row],[Customer ID]],Orders[Order Month],Orders[[#This Row],[Order Month]],Orders[Order ID],"&lt;"&amp;Orders[[#This Row],[Order ID]])=0,1,0)</f>
        <v/>
      </c>
    </row>
    <row r="156">
      <c r="A156" s="18" t="n">
        <v>1152</v>
      </c>
      <c r="B156" s="19" t="n">
        <v>46066</v>
      </c>
      <c r="C156" s="18" t="inlineStr">
        <is>
          <t>T-214</t>
        </is>
      </c>
      <c r="D156" s="20" t="n">
        <v>490</v>
      </c>
      <c r="E156" s="21">
        <f>DATE(YEAR(Orders[[#This Row],[Order Date]]),MONTH(Orders[[#This Row],[Order Date]]),1)</f>
        <v/>
      </c>
      <c r="F156" s="21">
        <f>_xlfn.MINIFS(Orders[Order Month],Orders[Customer ID],Orders[[#This Row],[Customer ID]])</f>
        <v/>
      </c>
      <c r="G156" s="22">
        <f>(YEAR(Orders[[#This Row],[Order Month]])-YEAR(Orders[[#This Row],[First Month]]))*12+MONTH(Orders[[#This Row],[Order Month]])-MONTH(Orders[[#This Row],[First Month]])</f>
        <v/>
      </c>
      <c r="H156" s="22">
        <f>IF(COUNTIFS(Orders[Customer ID],Orders[[#This Row],[Customer ID]],Orders[Order Month],Orders[[#This Row],[Order Month]],Orders[Order ID],"&lt;"&amp;Orders[[#This Row],[Order ID]])=0,1,0)</f>
        <v/>
      </c>
    </row>
    <row r="157">
      <c r="A157" s="18" t="n">
        <v>1153</v>
      </c>
      <c r="B157" s="19" t="n">
        <v>46066</v>
      </c>
      <c r="C157" s="18" t="inlineStr">
        <is>
          <t>T-223</t>
        </is>
      </c>
      <c r="D157" s="20" t="n">
        <v>450</v>
      </c>
      <c r="E157" s="21">
        <f>DATE(YEAR(Orders[[#This Row],[Order Date]]),MONTH(Orders[[#This Row],[Order Date]]),1)</f>
        <v/>
      </c>
      <c r="F157" s="21">
        <f>_xlfn.MINIFS(Orders[Order Month],Orders[Customer ID],Orders[[#This Row],[Customer ID]])</f>
        <v/>
      </c>
      <c r="G157" s="22">
        <f>(YEAR(Orders[[#This Row],[Order Month]])-YEAR(Orders[[#This Row],[First Month]]))*12+MONTH(Orders[[#This Row],[Order Month]])-MONTH(Orders[[#This Row],[First Month]])</f>
        <v/>
      </c>
      <c r="H157" s="22">
        <f>IF(COUNTIFS(Orders[Customer ID],Orders[[#This Row],[Customer ID]],Orders[Order Month],Orders[[#This Row],[Order Month]],Orders[Order ID],"&lt;"&amp;Orders[[#This Row],[Order ID]])=0,1,0)</f>
        <v/>
      </c>
    </row>
    <row r="158">
      <c r="A158" s="18" t="n">
        <v>1154</v>
      </c>
      <c r="B158" s="19" t="n">
        <v>46066</v>
      </c>
      <c r="C158" s="18" t="inlineStr">
        <is>
          <t>T-250</t>
        </is>
      </c>
      <c r="D158" s="20" t="n">
        <v>160</v>
      </c>
      <c r="E158" s="21">
        <f>DATE(YEAR(Orders[[#This Row],[Order Date]]),MONTH(Orders[[#This Row],[Order Date]]),1)</f>
        <v/>
      </c>
      <c r="F158" s="21">
        <f>_xlfn.MINIFS(Orders[Order Month],Orders[Customer ID],Orders[[#This Row],[Customer ID]])</f>
        <v/>
      </c>
      <c r="G158" s="22">
        <f>(YEAR(Orders[[#This Row],[Order Month]])-YEAR(Orders[[#This Row],[First Month]]))*12+MONTH(Orders[[#This Row],[Order Month]])-MONTH(Orders[[#This Row],[First Month]])</f>
        <v/>
      </c>
      <c r="H158" s="22">
        <f>IF(COUNTIFS(Orders[Customer ID],Orders[[#This Row],[Customer ID]],Orders[Order Month],Orders[[#This Row],[Order Month]],Orders[Order ID],"&lt;"&amp;Orders[[#This Row],[Order ID]])=0,1,0)</f>
        <v/>
      </c>
    </row>
    <row r="159">
      <c r="A159" s="18" t="n">
        <v>1155</v>
      </c>
      <c r="B159" s="19" t="n">
        <v>46066</v>
      </c>
      <c r="C159" s="18" t="inlineStr">
        <is>
          <t>T-263</t>
        </is>
      </c>
      <c r="D159" s="20" t="n">
        <v>380</v>
      </c>
      <c r="E159" s="21">
        <f>DATE(YEAR(Orders[[#This Row],[Order Date]]),MONTH(Orders[[#This Row],[Order Date]]),1)</f>
        <v/>
      </c>
      <c r="F159" s="21">
        <f>_xlfn.MINIFS(Orders[Order Month],Orders[Customer ID],Orders[[#This Row],[Customer ID]])</f>
        <v/>
      </c>
      <c r="G159" s="22">
        <f>(YEAR(Orders[[#This Row],[Order Month]])-YEAR(Orders[[#This Row],[First Month]]))*12+MONTH(Orders[[#This Row],[Order Month]])-MONTH(Orders[[#This Row],[First Month]])</f>
        <v/>
      </c>
      <c r="H159" s="22">
        <f>IF(COUNTIFS(Orders[Customer ID],Orders[[#This Row],[Customer ID]],Orders[Order Month],Orders[[#This Row],[Order Month]],Orders[Order ID],"&lt;"&amp;Orders[[#This Row],[Order ID]])=0,1,0)</f>
        <v/>
      </c>
    </row>
    <row r="160">
      <c r="A160" s="18" t="n">
        <v>1156</v>
      </c>
      <c r="B160" s="19" t="n">
        <v>46067</v>
      </c>
      <c r="C160" s="18" t="inlineStr">
        <is>
          <t>T-257</t>
        </is>
      </c>
      <c r="D160" s="20" t="n">
        <v>420</v>
      </c>
      <c r="E160" s="21">
        <f>DATE(YEAR(Orders[[#This Row],[Order Date]]),MONTH(Orders[[#This Row],[Order Date]]),1)</f>
        <v/>
      </c>
      <c r="F160" s="21">
        <f>_xlfn.MINIFS(Orders[Order Month],Orders[Customer ID],Orders[[#This Row],[Customer ID]])</f>
        <v/>
      </c>
      <c r="G160" s="22">
        <f>(YEAR(Orders[[#This Row],[Order Month]])-YEAR(Orders[[#This Row],[First Month]]))*12+MONTH(Orders[[#This Row],[Order Month]])-MONTH(Orders[[#This Row],[First Month]])</f>
        <v/>
      </c>
      <c r="H160" s="22">
        <f>IF(COUNTIFS(Orders[Customer ID],Orders[[#This Row],[Customer ID]],Orders[Order Month],Orders[[#This Row],[Order Month]],Orders[Order ID],"&lt;"&amp;Orders[[#This Row],[Order ID]])=0,1,0)</f>
        <v/>
      </c>
    </row>
    <row r="161">
      <c r="A161" s="18" t="n">
        <v>1157</v>
      </c>
      <c r="B161" s="19" t="n">
        <v>46067</v>
      </c>
      <c r="C161" s="18" t="inlineStr">
        <is>
          <t>T-260</t>
        </is>
      </c>
      <c r="D161" s="20" t="n">
        <v>550</v>
      </c>
      <c r="E161" s="21">
        <f>DATE(YEAR(Orders[[#This Row],[Order Date]]),MONTH(Orders[[#This Row],[Order Date]]),1)</f>
        <v/>
      </c>
      <c r="F161" s="21">
        <f>_xlfn.MINIFS(Orders[Order Month],Orders[Customer ID],Orders[[#This Row],[Customer ID]])</f>
        <v/>
      </c>
      <c r="G161" s="22">
        <f>(YEAR(Orders[[#This Row],[Order Month]])-YEAR(Orders[[#This Row],[First Month]]))*12+MONTH(Orders[[#This Row],[Order Month]])-MONTH(Orders[[#This Row],[First Month]])</f>
        <v/>
      </c>
      <c r="H161" s="22">
        <f>IF(COUNTIFS(Orders[Customer ID],Orders[[#This Row],[Customer ID]],Orders[Order Month],Orders[[#This Row],[Order Month]],Orders[Order ID],"&lt;"&amp;Orders[[#This Row],[Order ID]])=0,1,0)</f>
        <v/>
      </c>
    </row>
    <row r="162">
      <c r="A162" s="18" t="n">
        <v>1158</v>
      </c>
      <c r="B162" s="19" t="n">
        <v>46069</v>
      </c>
      <c r="C162" s="18" t="inlineStr">
        <is>
          <t>T-235</t>
        </is>
      </c>
      <c r="D162" s="20" t="n">
        <v>820</v>
      </c>
      <c r="E162" s="21">
        <f>DATE(YEAR(Orders[[#This Row],[Order Date]]),MONTH(Orders[[#This Row],[Order Date]]),1)</f>
        <v/>
      </c>
      <c r="F162" s="21">
        <f>_xlfn.MINIFS(Orders[Order Month],Orders[Customer ID],Orders[[#This Row],[Customer ID]])</f>
        <v/>
      </c>
      <c r="G162" s="22">
        <f>(YEAR(Orders[[#This Row],[Order Month]])-YEAR(Orders[[#This Row],[First Month]]))*12+MONTH(Orders[[#This Row],[Order Month]])-MONTH(Orders[[#This Row],[First Month]])</f>
        <v/>
      </c>
      <c r="H162" s="22">
        <f>IF(COUNTIFS(Orders[Customer ID],Orders[[#This Row],[Customer ID]],Orders[Order Month],Orders[[#This Row],[Order Month]],Orders[Order ID],"&lt;"&amp;Orders[[#This Row],[Order ID]])=0,1,0)</f>
        <v/>
      </c>
    </row>
    <row r="163">
      <c r="A163" s="18" t="n">
        <v>1159</v>
      </c>
      <c r="B163" s="19" t="n">
        <v>46069</v>
      </c>
      <c r="C163" s="18" t="inlineStr">
        <is>
          <t>T-255</t>
        </is>
      </c>
      <c r="D163" s="20" t="n">
        <v>180</v>
      </c>
      <c r="E163" s="21">
        <f>DATE(YEAR(Orders[[#This Row],[Order Date]]),MONTH(Orders[[#This Row],[Order Date]]),1)</f>
        <v/>
      </c>
      <c r="F163" s="21">
        <f>_xlfn.MINIFS(Orders[Order Month],Orders[Customer ID],Orders[[#This Row],[Customer ID]])</f>
        <v/>
      </c>
      <c r="G163" s="22">
        <f>(YEAR(Orders[[#This Row],[Order Month]])-YEAR(Orders[[#This Row],[First Month]]))*12+MONTH(Orders[[#This Row],[Order Month]])-MONTH(Orders[[#This Row],[First Month]])</f>
        <v/>
      </c>
      <c r="H163" s="22">
        <f>IF(COUNTIFS(Orders[Customer ID],Orders[[#This Row],[Customer ID]],Orders[Order Month],Orders[[#This Row],[Order Month]],Orders[Order ID],"&lt;"&amp;Orders[[#This Row],[Order ID]])=0,1,0)</f>
        <v/>
      </c>
    </row>
    <row r="164">
      <c r="A164" s="18" t="n">
        <v>1160</v>
      </c>
      <c r="B164" s="19" t="n">
        <v>46070</v>
      </c>
      <c r="C164" s="18" t="inlineStr">
        <is>
          <t>T-201</t>
        </is>
      </c>
      <c r="D164" s="20" t="n">
        <v>150</v>
      </c>
      <c r="E164" s="21">
        <f>DATE(YEAR(Orders[[#This Row],[Order Date]]),MONTH(Orders[[#This Row],[Order Date]]),1)</f>
        <v/>
      </c>
      <c r="F164" s="21">
        <f>_xlfn.MINIFS(Orders[Order Month],Orders[Customer ID],Orders[[#This Row],[Customer ID]])</f>
        <v/>
      </c>
      <c r="G164" s="22">
        <f>(YEAR(Orders[[#This Row],[Order Month]])-YEAR(Orders[[#This Row],[First Month]]))*12+MONTH(Orders[[#This Row],[Order Month]])-MONTH(Orders[[#This Row],[First Month]])</f>
        <v/>
      </c>
      <c r="H164" s="22">
        <f>IF(COUNTIFS(Orders[Customer ID],Orders[[#This Row],[Customer ID]],Orders[Order Month],Orders[[#This Row],[Order Month]],Orders[Order ID],"&lt;"&amp;Orders[[#This Row],[Order ID]])=0,1,0)</f>
        <v/>
      </c>
    </row>
    <row r="165">
      <c r="A165" s="18" t="n">
        <v>1161</v>
      </c>
      <c r="B165" s="19" t="n">
        <v>46070</v>
      </c>
      <c r="C165" s="18" t="inlineStr">
        <is>
          <t>T-237</t>
        </is>
      </c>
      <c r="D165" s="20" t="n">
        <v>470</v>
      </c>
      <c r="E165" s="21">
        <f>DATE(YEAR(Orders[[#This Row],[Order Date]]),MONTH(Orders[[#This Row],[Order Date]]),1)</f>
        <v/>
      </c>
      <c r="F165" s="21">
        <f>_xlfn.MINIFS(Orders[Order Month],Orders[Customer ID],Orders[[#This Row],[Customer ID]])</f>
        <v/>
      </c>
      <c r="G165" s="22">
        <f>(YEAR(Orders[[#This Row],[Order Month]])-YEAR(Orders[[#This Row],[First Month]]))*12+MONTH(Orders[[#This Row],[Order Month]])-MONTH(Orders[[#This Row],[First Month]])</f>
        <v/>
      </c>
      <c r="H165" s="22">
        <f>IF(COUNTIFS(Orders[Customer ID],Orders[[#This Row],[Customer ID]],Orders[Order Month],Orders[[#This Row],[Order Month]],Orders[Order ID],"&lt;"&amp;Orders[[#This Row],[Order ID]])=0,1,0)</f>
        <v/>
      </c>
    </row>
    <row r="166">
      <c r="A166" s="18" t="n">
        <v>1162</v>
      </c>
      <c r="B166" s="19" t="n">
        <v>46071</v>
      </c>
      <c r="C166" s="18" t="inlineStr">
        <is>
          <t>T-229</t>
        </is>
      </c>
      <c r="D166" s="20" t="n">
        <v>250</v>
      </c>
      <c r="E166" s="21">
        <f>DATE(YEAR(Orders[[#This Row],[Order Date]]),MONTH(Orders[[#This Row],[Order Date]]),1)</f>
        <v/>
      </c>
      <c r="F166" s="21">
        <f>_xlfn.MINIFS(Orders[Order Month],Orders[Customer ID],Orders[[#This Row],[Customer ID]])</f>
        <v/>
      </c>
      <c r="G166" s="22">
        <f>(YEAR(Orders[[#This Row],[Order Month]])-YEAR(Orders[[#This Row],[First Month]]))*12+MONTH(Orders[[#This Row],[Order Month]])-MONTH(Orders[[#This Row],[First Month]])</f>
        <v/>
      </c>
      <c r="H166" s="22">
        <f>IF(COUNTIFS(Orders[Customer ID],Orders[[#This Row],[Customer ID]],Orders[Order Month],Orders[[#This Row],[Order Month]],Orders[Order ID],"&lt;"&amp;Orders[[#This Row],[Order ID]])=0,1,0)</f>
        <v/>
      </c>
    </row>
    <row r="167">
      <c r="A167" s="18" t="n">
        <v>1163</v>
      </c>
      <c r="B167" s="19" t="n">
        <v>46071</v>
      </c>
      <c r="C167" s="18" t="inlineStr">
        <is>
          <t>T-255</t>
        </is>
      </c>
      <c r="D167" s="20" t="n">
        <v>880</v>
      </c>
      <c r="E167" s="21">
        <f>DATE(YEAR(Orders[[#This Row],[Order Date]]),MONTH(Orders[[#This Row],[Order Date]]),1)</f>
        <v/>
      </c>
      <c r="F167" s="21">
        <f>_xlfn.MINIFS(Orders[Order Month],Orders[Customer ID],Orders[[#This Row],[Customer ID]])</f>
        <v/>
      </c>
      <c r="G167" s="22">
        <f>(YEAR(Orders[[#This Row],[Order Month]])-YEAR(Orders[[#This Row],[First Month]]))*12+MONTH(Orders[[#This Row],[Order Month]])-MONTH(Orders[[#This Row],[First Month]])</f>
        <v/>
      </c>
      <c r="H167" s="22">
        <f>IF(COUNTIFS(Orders[Customer ID],Orders[[#This Row],[Customer ID]],Orders[Order Month],Orders[[#This Row],[Order Month]],Orders[Order ID],"&lt;"&amp;Orders[[#This Row],[Order ID]])=0,1,0)</f>
        <v/>
      </c>
    </row>
    <row r="168">
      <c r="A168" s="18" t="n">
        <v>1164</v>
      </c>
      <c r="B168" s="19" t="n">
        <v>46071</v>
      </c>
      <c r="C168" s="18" t="inlineStr">
        <is>
          <t>T-264</t>
        </is>
      </c>
      <c r="D168" s="20" t="n">
        <v>440</v>
      </c>
      <c r="E168" s="21">
        <f>DATE(YEAR(Orders[[#This Row],[Order Date]]),MONTH(Orders[[#This Row],[Order Date]]),1)</f>
        <v/>
      </c>
      <c r="F168" s="21">
        <f>_xlfn.MINIFS(Orders[Order Month],Orders[Customer ID],Orders[[#This Row],[Customer ID]])</f>
        <v/>
      </c>
      <c r="G168" s="22">
        <f>(YEAR(Orders[[#This Row],[Order Month]])-YEAR(Orders[[#This Row],[First Month]]))*12+MONTH(Orders[[#This Row],[Order Month]])-MONTH(Orders[[#This Row],[First Month]])</f>
        <v/>
      </c>
      <c r="H168" s="22">
        <f>IF(COUNTIFS(Orders[Customer ID],Orders[[#This Row],[Customer ID]],Orders[Order Month],Orders[[#This Row],[Order Month]],Orders[Order ID],"&lt;"&amp;Orders[[#This Row],[Order ID]])=0,1,0)</f>
        <v/>
      </c>
    </row>
    <row r="169">
      <c r="A169" s="18" t="n">
        <v>1165</v>
      </c>
      <c r="B169" s="19" t="n">
        <v>46073</v>
      </c>
      <c r="C169" s="18" t="inlineStr">
        <is>
          <t>T-237</t>
        </is>
      </c>
      <c r="D169" s="20" t="n">
        <v>900</v>
      </c>
      <c r="E169" s="21">
        <f>DATE(YEAR(Orders[[#This Row],[Order Date]]),MONTH(Orders[[#This Row],[Order Date]]),1)</f>
        <v/>
      </c>
      <c r="F169" s="21">
        <f>_xlfn.MINIFS(Orders[Order Month],Orders[Customer ID],Orders[[#This Row],[Customer ID]])</f>
        <v/>
      </c>
      <c r="G169" s="22">
        <f>(YEAR(Orders[[#This Row],[Order Month]])-YEAR(Orders[[#This Row],[First Month]]))*12+MONTH(Orders[[#This Row],[Order Month]])-MONTH(Orders[[#This Row],[First Month]])</f>
        <v/>
      </c>
      <c r="H169" s="22">
        <f>IF(COUNTIFS(Orders[Customer ID],Orders[[#This Row],[Customer ID]],Orders[Order Month],Orders[[#This Row],[Order Month]],Orders[Order ID],"&lt;"&amp;Orders[[#This Row],[Order ID]])=0,1,0)</f>
        <v/>
      </c>
    </row>
    <row r="170">
      <c r="A170" s="18" t="n">
        <v>1166</v>
      </c>
      <c r="B170" s="19" t="n">
        <v>46073</v>
      </c>
      <c r="C170" s="18" t="inlineStr">
        <is>
          <t>T-243</t>
        </is>
      </c>
      <c r="D170" s="20" t="n">
        <v>180</v>
      </c>
      <c r="E170" s="21">
        <f>DATE(YEAR(Orders[[#This Row],[Order Date]]),MONTH(Orders[[#This Row],[Order Date]]),1)</f>
        <v/>
      </c>
      <c r="F170" s="21">
        <f>_xlfn.MINIFS(Orders[Order Month],Orders[Customer ID],Orders[[#This Row],[Customer ID]])</f>
        <v/>
      </c>
      <c r="G170" s="22">
        <f>(YEAR(Orders[[#This Row],[Order Month]])-YEAR(Orders[[#This Row],[First Month]]))*12+MONTH(Orders[[#This Row],[Order Month]])-MONTH(Orders[[#This Row],[First Month]])</f>
        <v/>
      </c>
      <c r="H170" s="22">
        <f>IF(COUNTIFS(Orders[Customer ID],Orders[[#This Row],[Customer ID]],Orders[Order Month],Orders[[#This Row],[Order Month]],Orders[Order ID],"&lt;"&amp;Orders[[#This Row],[Order ID]])=0,1,0)</f>
        <v/>
      </c>
    </row>
    <row r="171">
      <c r="A171" s="18" t="n">
        <v>1167</v>
      </c>
      <c r="B171" s="19" t="n">
        <v>46073</v>
      </c>
      <c r="C171" s="18" t="inlineStr">
        <is>
          <t>T-267</t>
        </is>
      </c>
      <c r="D171" s="20" t="n">
        <v>720</v>
      </c>
      <c r="E171" s="21">
        <f>DATE(YEAR(Orders[[#This Row],[Order Date]]),MONTH(Orders[[#This Row],[Order Date]]),1)</f>
        <v/>
      </c>
      <c r="F171" s="21">
        <f>_xlfn.MINIFS(Orders[Order Month],Orders[Customer ID],Orders[[#This Row],[Customer ID]])</f>
        <v/>
      </c>
      <c r="G171" s="22">
        <f>(YEAR(Orders[[#This Row],[Order Month]])-YEAR(Orders[[#This Row],[First Month]]))*12+MONTH(Orders[[#This Row],[Order Month]])-MONTH(Orders[[#This Row],[First Month]])</f>
        <v/>
      </c>
      <c r="H171" s="22">
        <f>IF(COUNTIFS(Orders[Customer ID],Orders[[#This Row],[Customer ID]],Orders[Order Month],Orders[[#This Row],[Order Month]],Orders[Order ID],"&lt;"&amp;Orders[[#This Row],[Order ID]])=0,1,0)</f>
        <v/>
      </c>
    </row>
    <row r="172">
      <c r="A172" s="18" t="n">
        <v>1168</v>
      </c>
      <c r="B172" s="19" t="n">
        <v>46074</v>
      </c>
      <c r="C172" s="18" t="inlineStr">
        <is>
          <t>T-201</t>
        </is>
      </c>
      <c r="D172" s="20" t="n">
        <v>830</v>
      </c>
      <c r="E172" s="21">
        <f>DATE(YEAR(Orders[[#This Row],[Order Date]]),MONTH(Orders[[#This Row],[Order Date]]),1)</f>
        <v/>
      </c>
      <c r="F172" s="21">
        <f>_xlfn.MINIFS(Orders[Order Month],Orders[Customer ID],Orders[[#This Row],[Customer ID]])</f>
        <v/>
      </c>
      <c r="G172" s="22">
        <f>(YEAR(Orders[[#This Row],[Order Month]])-YEAR(Orders[[#This Row],[First Month]]))*12+MONTH(Orders[[#This Row],[Order Month]])-MONTH(Orders[[#This Row],[First Month]])</f>
        <v/>
      </c>
      <c r="H172" s="22">
        <f>IF(COUNTIFS(Orders[Customer ID],Orders[[#This Row],[Customer ID]],Orders[Order Month],Orders[[#This Row],[Order Month]],Orders[Order ID],"&lt;"&amp;Orders[[#This Row],[Order ID]])=0,1,0)</f>
        <v/>
      </c>
    </row>
    <row r="173">
      <c r="A173" s="18" t="n">
        <v>1169</v>
      </c>
      <c r="B173" s="19" t="n">
        <v>46074</v>
      </c>
      <c r="C173" s="18" t="inlineStr">
        <is>
          <t>T-263</t>
        </is>
      </c>
      <c r="D173" s="20" t="n">
        <v>610</v>
      </c>
      <c r="E173" s="21">
        <f>DATE(YEAR(Orders[[#This Row],[Order Date]]),MONTH(Orders[[#This Row],[Order Date]]),1)</f>
        <v/>
      </c>
      <c r="F173" s="21">
        <f>_xlfn.MINIFS(Orders[Order Month],Orders[Customer ID],Orders[[#This Row],[Customer ID]])</f>
        <v/>
      </c>
      <c r="G173" s="22">
        <f>(YEAR(Orders[[#This Row],[Order Month]])-YEAR(Orders[[#This Row],[First Month]]))*12+MONTH(Orders[[#This Row],[Order Month]])-MONTH(Orders[[#This Row],[First Month]])</f>
        <v/>
      </c>
      <c r="H173" s="22">
        <f>IF(COUNTIFS(Orders[Customer ID],Orders[[#This Row],[Customer ID]],Orders[Order Month],Orders[[#This Row],[Order Month]],Orders[Order ID],"&lt;"&amp;Orders[[#This Row],[Order ID]])=0,1,0)</f>
        <v/>
      </c>
    </row>
    <row r="174">
      <c r="A174" s="18" t="n">
        <v>1170</v>
      </c>
      <c r="B174" s="19" t="n">
        <v>46074</v>
      </c>
      <c r="C174" s="18" t="inlineStr">
        <is>
          <t>T-265</t>
        </is>
      </c>
      <c r="D174" s="20" t="n">
        <v>690</v>
      </c>
      <c r="E174" s="21">
        <f>DATE(YEAR(Orders[[#This Row],[Order Date]]),MONTH(Orders[[#This Row],[Order Date]]),1)</f>
        <v/>
      </c>
      <c r="F174" s="21">
        <f>_xlfn.MINIFS(Orders[Order Month],Orders[Customer ID],Orders[[#This Row],[Customer ID]])</f>
        <v/>
      </c>
      <c r="G174" s="22">
        <f>(YEAR(Orders[[#This Row],[Order Month]])-YEAR(Orders[[#This Row],[First Month]]))*12+MONTH(Orders[[#This Row],[Order Month]])-MONTH(Orders[[#This Row],[First Month]])</f>
        <v/>
      </c>
      <c r="H174" s="22">
        <f>IF(COUNTIFS(Orders[Customer ID],Orders[[#This Row],[Customer ID]],Orders[Order Month],Orders[[#This Row],[Order Month]],Orders[Order ID],"&lt;"&amp;Orders[[#This Row],[Order ID]])=0,1,0)</f>
        <v/>
      </c>
    </row>
    <row r="175">
      <c r="A175" s="18" t="n">
        <v>1171</v>
      </c>
      <c r="B175" s="19" t="n">
        <v>46077</v>
      </c>
      <c r="C175" s="18" t="inlineStr">
        <is>
          <t>T-253</t>
        </is>
      </c>
      <c r="D175" s="20" t="n">
        <v>790</v>
      </c>
      <c r="E175" s="21">
        <f>DATE(YEAR(Orders[[#This Row],[Order Date]]),MONTH(Orders[[#This Row],[Order Date]]),1)</f>
        <v/>
      </c>
      <c r="F175" s="21">
        <f>_xlfn.MINIFS(Orders[Order Month],Orders[Customer ID],Orders[[#This Row],[Customer ID]])</f>
        <v/>
      </c>
      <c r="G175" s="22">
        <f>(YEAR(Orders[[#This Row],[Order Month]])-YEAR(Orders[[#This Row],[First Month]]))*12+MONTH(Orders[[#This Row],[Order Month]])-MONTH(Orders[[#This Row],[First Month]])</f>
        <v/>
      </c>
      <c r="H175" s="22">
        <f>IF(COUNTIFS(Orders[Customer ID],Orders[[#This Row],[Customer ID]],Orders[Order Month],Orders[[#This Row],[Order Month]],Orders[Order ID],"&lt;"&amp;Orders[[#This Row],[Order ID]])=0,1,0)</f>
        <v/>
      </c>
    </row>
    <row r="176">
      <c r="A176" s="18" t="n">
        <v>1172</v>
      </c>
      <c r="B176" s="19" t="n">
        <v>46078</v>
      </c>
      <c r="C176" s="18" t="inlineStr">
        <is>
          <t>T-223</t>
        </is>
      </c>
      <c r="D176" s="20" t="n">
        <v>420</v>
      </c>
      <c r="E176" s="21">
        <f>DATE(YEAR(Orders[[#This Row],[Order Date]]),MONTH(Orders[[#This Row],[Order Date]]),1)</f>
        <v/>
      </c>
      <c r="F176" s="21">
        <f>_xlfn.MINIFS(Orders[Order Month],Orders[Customer ID],Orders[[#This Row],[Customer ID]])</f>
        <v/>
      </c>
      <c r="G176" s="22">
        <f>(YEAR(Orders[[#This Row],[Order Month]])-YEAR(Orders[[#This Row],[First Month]]))*12+MONTH(Orders[[#This Row],[Order Month]])-MONTH(Orders[[#This Row],[First Month]])</f>
        <v/>
      </c>
      <c r="H176" s="22">
        <f>IF(COUNTIFS(Orders[Customer ID],Orders[[#This Row],[Customer ID]],Orders[Order Month],Orders[[#This Row],[Order Month]],Orders[Order ID],"&lt;"&amp;Orders[[#This Row],[Order ID]])=0,1,0)</f>
        <v/>
      </c>
    </row>
    <row r="177">
      <c r="A177" s="18" t="n">
        <v>1173</v>
      </c>
      <c r="B177" s="19" t="n">
        <v>46078</v>
      </c>
      <c r="C177" s="18" t="inlineStr">
        <is>
          <t>T-256</t>
        </is>
      </c>
      <c r="D177" s="20" t="n">
        <v>380</v>
      </c>
      <c r="E177" s="21">
        <f>DATE(YEAR(Orders[[#This Row],[Order Date]]),MONTH(Orders[[#This Row],[Order Date]]),1)</f>
        <v/>
      </c>
      <c r="F177" s="21">
        <f>_xlfn.MINIFS(Orders[Order Month],Orders[Customer ID],Orders[[#This Row],[Customer ID]])</f>
        <v/>
      </c>
      <c r="G177" s="22">
        <f>(YEAR(Orders[[#This Row],[Order Month]])-YEAR(Orders[[#This Row],[First Month]]))*12+MONTH(Orders[[#This Row],[Order Month]])-MONTH(Orders[[#This Row],[First Month]])</f>
        <v/>
      </c>
      <c r="H177" s="22">
        <f>IF(COUNTIFS(Orders[Customer ID],Orders[[#This Row],[Customer ID]],Orders[Order Month],Orders[[#This Row],[Order Month]],Orders[Order ID],"&lt;"&amp;Orders[[#This Row],[Order ID]])=0,1,0)</f>
        <v/>
      </c>
    </row>
    <row r="178">
      <c r="A178" s="18" t="n">
        <v>1174</v>
      </c>
      <c r="B178" s="19" t="n">
        <v>46079</v>
      </c>
      <c r="C178" s="18" t="inlineStr">
        <is>
          <t>T-234</t>
        </is>
      </c>
      <c r="D178" s="20" t="n">
        <v>350</v>
      </c>
      <c r="E178" s="21">
        <f>DATE(YEAR(Orders[[#This Row],[Order Date]]),MONTH(Orders[[#This Row],[Order Date]]),1)</f>
        <v/>
      </c>
      <c r="F178" s="21">
        <f>_xlfn.MINIFS(Orders[Order Month],Orders[Customer ID],Orders[[#This Row],[Customer ID]])</f>
        <v/>
      </c>
      <c r="G178" s="22">
        <f>(YEAR(Orders[[#This Row],[Order Month]])-YEAR(Orders[[#This Row],[First Month]]))*12+MONTH(Orders[[#This Row],[Order Month]])-MONTH(Orders[[#This Row],[First Month]])</f>
        <v/>
      </c>
      <c r="H178" s="22">
        <f>IF(COUNTIFS(Orders[Customer ID],Orders[[#This Row],[Customer ID]],Orders[Order Month],Orders[[#This Row],[Order Month]],Orders[Order ID],"&lt;"&amp;Orders[[#This Row],[Order ID]])=0,1,0)</f>
        <v/>
      </c>
    </row>
    <row r="179">
      <c r="A179" s="18" t="n">
        <v>1175</v>
      </c>
      <c r="B179" s="19" t="n">
        <v>46079</v>
      </c>
      <c r="C179" s="18" t="inlineStr">
        <is>
          <t>T-234</t>
        </is>
      </c>
      <c r="D179" s="20" t="n">
        <v>490</v>
      </c>
      <c r="E179" s="21">
        <f>DATE(YEAR(Orders[[#This Row],[Order Date]]),MONTH(Orders[[#This Row],[Order Date]]),1)</f>
        <v/>
      </c>
      <c r="F179" s="21">
        <f>_xlfn.MINIFS(Orders[Order Month],Orders[Customer ID],Orders[[#This Row],[Customer ID]])</f>
        <v/>
      </c>
      <c r="G179" s="22">
        <f>(YEAR(Orders[[#This Row],[Order Month]])-YEAR(Orders[[#This Row],[First Month]]))*12+MONTH(Orders[[#This Row],[Order Month]])-MONTH(Orders[[#This Row],[First Month]])</f>
        <v/>
      </c>
      <c r="H179" s="22">
        <f>IF(COUNTIFS(Orders[Customer ID],Orders[[#This Row],[Customer ID]],Orders[Order Month],Orders[[#This Row],[Order Month]],Orders[Order ID],"&lt;"&amp;Orders[[#This Row],[Order ID]])=0,1,0)</f>
        <v/>
      </c>
    </row>
    <row r="180">
      <c r="A180" s="18" t="n">
        <v>1176</v>
      </c>
      <c r="B180" s="19" t="n">
        <v>46080</v>
      </c>
      <c r="C180" s="18" t="inlineStr">
        <is>
          <t>T-229</t>
        </is>
      </c>
      <c r="D180" s="20" t="n">
        <v>660</v>
      </c>
      <c r="E180" s="21">
        <f>DATE(YEAR(Orders[[#This Row],[Order Date]]),MONTH(Orders[[#This Row],[Order Date]]),1)</f>
        <v/>
      </c>
      <c r="F180" s="21">
        <f>_xlfn.MINIFS(Orders[Order Month],Orders[Customer ID],Orders[[#This Row],[Customer ID]])</f>
        <v/>
      </c>
      <c r="G180" s="22">
        <f>(YEAR(Orders[[#This Row],[Order Month]])-YEAR(Orders[[#This Row],[First Month]]))*12+MONTH(Orders[[#This Row],[Order Month]])-MONTH(Orders[[#This Row],[First Month]])</f>
        <v/>
      </c>
      <c r="H180" s="22">
        <f>IF(COUNTIFS(Orders[Customer ID],Orders[[#This Row],[Customer ID]],Orders[Order Month],Orders[[#This Row],[Order Month]],Orders[Order ID],"&lt;"&amp;Orders[[#This Row],[Order ID]])=0,1,0)</f>
        <v/>
      </c>
    </row>
    <row r="181">
      <c r="A181" s="18" t="n">
        <v>1177</v>
      </c>
      <c r="B181" s="19" t="n">
        <v>46080</v>
      </c>
      <c r="C181" s="18" t="inlineStr">
        <is>
          <t>T-244</t>
        </is>
      </c>
      <c r="D181" s="20" t="n">
        <v>250</v>
      </c>
      <c r="E181" s="21">
        <f>DATE(YEAR(Orders[[#This Row],[Order Date]]),MONTH(Orders[[#This Row],[Order Date]]),1)</f>
        <v/>
      </c>
      <c r="F181" s="21">
        <f>_xlfn.MINIFS(Orders[Order Month],Orders[Customer ID],Orders[[#This Row],[Customer ID]])</f>
        <v/>
      </c>
      <c r="G181" s="22">
        <f>(YEAR(Orders[[#This Row],[Order Month]])-YEAR(Orders[[#This Row],[First Month]]))*12+MONTH(Orders[[#This Row],[Order Month]])-MONTH(Orders[[#This Row],[First Month]])</f>
        <v/>
      </c>
      <c r="H181" s="22">
        <f>IF(COUNTIFS(Orders[Customer ID],Orders[[#This Row],[Customer ID]],Orders[Order Month],Orders[[#This Row],[Order Month]],Orders[Order ID],"&lt;"&amp;Orders[[#This Row],[Order ID]])=0,1,0)</f>
        <v/>
      </c>
    </row>
    <row r="182">
      <c r="A182" s="18" t="n">
        <v>1178</v>
      </c>
      <c r="B182" s="19" t="n">
        <v>46080</v>
      </c>
      <c r="C182" s="18" t="inlineStr">
        <is>
          <t>T-259</t>
        </is>
      </c>
      <c r="D182" s="20" t="n">
        <v>600</v>
      </c>
      <c r="E182" s="21">
        <f>DATE(YEAR(Orders[[#This Row],[Order Date]]),MONTH(Orders[[#This Row],[Order Date]]),1)</f>
        <v/>
      </c>
      <c r="F182" s="21">
        <f>_xlfn.MINIFS(Orders[Order Month],Orders[Customer ID],Orders[[#This Row],[Customer ID]])</f>
        <v/>
      </c>
      <c r="G182" s="22">
        <f>(YEAR(Orders[[#This Row],[Order Month]])-YEAR(Orders[[#This Row],[First Month]]))*12+MONTH(Orders[[#This Row],[Order Month]])-MONTH(Orders[[#This Row],[First Month]])</f>
        <v/>
      </c>
      <c r="H182" s="22">
        <f>IF(COUNTIFS(Orders[Customer ID],Orders[[#This Row],[Customer ID]],Orders[Order Month],Orders[[#This Row],[Order Month]],Orders[Order ID],"&lt;"&amp;Orders[[#This Row],[Order ID]])=0,1,0)</f>
        <v/>
      </c>
    </row>
    <row r="183">
      <c r="A183" s="18" t="n">
        <v>1179</v>
      </c>
      <c r="B183" s="19" t="n">
        <v>46081</v>
      </c>
      <c r="C183" s="18" t="inlineStr">
        <is>
          <t>T-265</t>
        </is>
      </c>
      <c r="D183" s="20" t="n">
        <v>460</v>
      </c>
      <c r="E183" s="21">
        <f>DATE(YEAR(Orders[[#This Row],[Order Date]]),MONTH(Orders[[#This Row],[Order Date]]),1)</f>
        <v/>
      </c>
      <c r="F183" s="21">
        <f>_xlfn.MINIFS(Orders[Order Month],Orders[Customer ID],Orders[[#This Row],[Customer ID]])</f>
        <v/>
      </c>
      <c r="G183" s="22">
        <f>(YEAR(Orders[[#This Row],[Order Month]])-YEAR(Orders[[#This Row],[First Month]]))*12+MONTH(Orders[[#This Row],[Order Month]])-MONTH(Orders[[#This Row],[First Month]])</f>
        <v/>
      </c>
      <c r="H183" s="22">
        <f>IF(COUNTIFS(Orders[Customer ID],Orders[[#This Row],[Customer ID]],Orders[Order Month],Orders[[#This Row],[Order Month]],Orders[Order ID],"&lt;"&amp;Orders[[#This Row],[Order ID]])=0,1,0)</f>
        <v/>
      </c>
    </row>
    <row r="184">
      <c r="A184" s="18" t="n">
        <v>1180</v>
      </c>
      <c r="B184" s="19" t="n">
        <v>46082</v>
      </c>
      <c r="C184" s="18" t="inlineStr">
        <is>
          <t>T-261</t>
        </is>
      </c>
      <c r="D184" s="20" t="n">
        <v>760</v>
      </c>
      <c r="E184" s="21">
        <f>DATE(YEAR(Orders[[#This Row],[Order Date]]),MONTH(Orders[[#This Row],[Order Date]]),1)</f>
        <v/>
      </c>
      <c r="F184" s="21">
        <f>_xlfn.MINIFS(Orders[Order Month],Orders[Customer ID],Orders[[#This Row],[Customer ID]])</f>
        <v/>
      </c>
      <c r="G184" s="22">
        <f>(YEAR(Orders[[#This Row],[Order Month]])-YEAR(Orders[[#This Row],[First Month]]))*12+MONTH(Orders[[#This Row],[Order Month]])-MONTH(Orders[[#This Row],[First Month]])</f>
        <v/>
      </c>
      <c r="H184" s="22">
        <f>IF(COUNTIFS(Orders[Customer ID],Orders[[#This Row],[Customer ID]],Orders[Order Month],Orders[[#This Row],[Order Month]],Orders[Order ID],"&lt;"&amp;Orders[[#This Row],[Order ID]])=0,1,0)</f>
        <v/>
      </c>
    </row>
    <row r="185">
      <c r="A185" s="18" t="n">
        <v>1181</v>
      </c>
      <c r="B185" s="19" t="n">
        <v>46083</v>
      </c>
      <c r="C185" s="18" t="inlineStr">
        <is>
          <t>T-222</t>
        </is>
      </c>
      <c r="D185" s="20" t="n">
        <v>790</v>
      </c>
      <c r="E185" s="21">
        <f>DATE(YEAR(Orders[[#This Row],[Order Date]]),MONTH(Orders[[#This Row],[Order Date]]),1)</f>
        <v/>
      </c>
      <c r="F185" s="21">
        <f>_xlfn.MINIFS(Orders[Order Month],Orders[Customer ID],Orders[[#This Row],[Customer ID]])</f>
        <v/>
      </c>
      <c r="G185" s="22">
        <f>(YEAR(Orders[[#This Row],[Order Month]])-YEAR(Orders[[#This Row],[First Month]]))*12+MONTH(Orders[[#This Row],[Order Month]])-MONTH(Orders[[#This Row],[First Month]])</f>
        <v/>
      </c>
      <c r="H185" s="22">
        <f>IF(COUNTIFS(Orders[Customer ID],Orders[[#This Row],[Customer ID]],Orders[Order Month],Orders[[#This Row],[Order Month]],Orders[Order ID],"&lt;"&amp;Orders[[#This Row],[Order ID]])=0,1,0)</f>
        <v/>
      </c>
    </row>
    <row r="186">
      <c r="A186" s="18" t="n">
        <v>1182</v>
      </c>
      <c r="B186" s="19" t="n">
        <v>46083</v>
      </c>
      <c r="C186" s="18" t="inlineStr">
        <is>
          <t>T-268</t>
        </is>
      </c>
      <c r="D186" s="20" t="n">
        <v>660</v>
      </c>
      <c r="E186" s="21">
        <f>DATE(YEAR(Orders[[#This Row],[Order Date]]),MONTH(Orders[[#This Row],[Order Date]]),1)</f>
        <v/>
      </c>
      <c r="F186" s="21">
        <f>_xlfn.MINIFS(Orders[Order Month],Orders[Customer ID],Orders[[#This Row],[Customer ID]])</f>
        <v/>
      </c>
      <c r="G186" s="22">
        <f>(YEAR(Orders[[#This Row],[Order Month]])-YEAR(Orders[[#This Row],[First Month]]))*12+MONTH(Orders[[#This Row],[Order Month]])-MONTH(Orders[[#This Row],[First Month]])</f>
        <v/>
      </c>
      <c r="H186" s="22">
        <f>IF(COUNTIFS(Orders[Customer ID],Orders[[#This Row],[Customer ID]],Orders[Order Month],Orders[[#This Row],[Order Month]],Orders[Order ID],"&lt;"&amp;Orders[[#This Row],[Order ID]])=0,1,0)</f>
        <v/>
      </c>
    </row>
    <row r="187">
      <c r="A187" s="18" t="n">
        <v>1183</v>
      </c>
      <c r="B187" s="19" t="n">
        <v>46083</v>
      </c>
      <c r="C187" s="18" t="inlineStr">
        <is>
          <t>T-273</t>
        </is>
      </c>
      <c r="D187" s="20" t="n">
        <v>720</v>
      </c>
      <c r="E187" s="21">
        <f>DATE(YEAR(Orders[[#This Row],[Order Date]]),MONTH(Orders[[#This Row],[Order Date]]),1)</f>
        <v/>
      </c>
      <c r="F187" s="21">
        <f>_xlfn.MINIFS(Orders[Order Month],Orders[Customer ID],Orders[[#This Row],[Customer ID]])</f>
        <v/>
      </c>
      <c r="G187" s="22">
        <f>(YEAR(Orders[[#This Row],[Order Month]])-YEAR(Orders[[#This Row],[First Month]]))*12+MONTH(Orders[[#This Row],[Order Month]])-MONTH(Orders[[#This Row],[First Month]])</f>
        <v/>
      </c>
      <c r="H187" s="22">
        <f>IF(COUNTIFS(Orders[Customer ID],Orders[[#This Row],[Customer ID]],Orders[Order Month],Orders[[#This Row],[Order Month]],Orders[Order ID],"&lt;"&amp;Orders[[#This Row],[Order ID]])=0,1,0)</f>
        <v/>
      </c>
    </row>
    <row r="188">
      <c r="A188" s="18" t="n">
        <v>1184</v>
      </c>
      <c r="B188" s="19" t="n">
        <v>46084</v>
      </c>
      <c r="C188" s="18" t="inlineStr">
        <is>
          <t>T-264</t>
        </is>
      </c>
      <c r="D188" s="20" t="n">
        <v>900</v>
      </c>
      <c r="E188" s="21">
        <f>DATE(YEAR(Orders[[#This Row],[Order Date]]),MONTH(Orders[[#This Row],[Order Date]]),1)</f>
        <v/>
      </c>
      <c r="F188" s="21">
        <f>_xlfn.MINIFS(Orders[Order Month],Orders[Customer ID],Orders[[#This Row],[Customer ID]])</f>
        <v/>
      </c>
      <c r="G188" s="22">
        <f>(YEAR(Orders[[#This Row],[Order Month]])-YEAR(Orders[[#This Row],[First Month]]))*12+MONTH(Orders[[#This Row],[Order Month]])-MONTH(Orders[[#This Row],[First Month]])</f>
        <v/>
      </c>
      <c r="H188" s="22">
        <f>IF(COUNTIFS(Orders[Customer ID],Orders[[#This Row],[Customer ID]],Orders[Order Month],Orders[[#This Row],[Order Month]],Orders[Order ID],"&lt;"&amp;Orders[[#This Row],[Order ID]])=0,1,0)</f>
        <v/>
      </c>
    </row>
    <row r="189">
      <c r="A189" s="18" t="n">
        <v>1185</v>
      </c>
      <c r="B189" s="19" t="n">
        <v>46085</v>
      </c>
      <c r="C189" s="18" t="inlineStr">
        <is>
          <t>T-261</t>
        </is>
      </c>
      <c r="D189" s="20" t="n">
        <v>480</v>
      </c>
      <c r="E189" s="21">
        <f>DATE(YEAR(Orders[[#This Row],[Order Date]]),MONTH(Orders[[#This Row],[Order Date]]),1)</f>
        <v/>
      </c>
      <c r="F189" s="21">
        <f>_xlfn.MINIFS(Orders[Order Month],Orders[Customer ID],Orders[[#This Row],[Customer ID]])</f>
        <v/>
      </c>
      <c r="G189" s="22">
        <f>(YEAR(Orders[[#This Row],[Order Month]])-YEAR(Orders[[#This Row],[First Month]]))*12+MONTH(Orders[[#This Row],[Order Month]])-MONTH(Orders[[#This Row],[First Month]])</f>
        <v/>
      </c>
      <c r="H189" s="22">
        <f>IF(COUNTIFS(Orders[Customer ID],Orders[[#This Row],[Customer ID]],Orders[Order Month],Orders[[#This Row],[Order Month]],Orders[Order ID],"&lt;"&amp;Orders[[#This Row],[Order ID]])=0,1,0)</f>
        <v/>
      </c>
    </row>
    <row r="190">
      <c r="A190" s="18" t="n">
        <v>1186</v>
      </c>
      <c r="B190" s="19" t="n">
        <v>46085</v>
      </c>
      <c r="C190" s="18" t="inlineStr">
        <is>
          <t>T-275</t>
        </is>
      </c>
      <c r="D190" s="20" t="n">
        <v>880</v>
      </c>
      <c r="E190" s="21">
        <f>DATE(YEAR(Orders[[#This Row],[Order Date]]),MONTH(Orders[[#This Row],[Order Date]]),1)</f>
        <v/>
      </c>
      <c r="F190" s="21">
        <f>_xlfn.MINIFS(Orders[Order Month],Orders[Customer ID],Orders[[#This Row],[Customer ID]])</f>
        <v/>
      </c>
      <c r="G190" s="22">
        <f>(YEAR(Orders[[#This Row],[Order Month]])-YEAR(Orders[[#This Row],[First Month]]))*12+MONTH(Orders[[#This Row],[Order Month]])-MONTH(Orders[[#This Row],[First Month]])</f>
        <v/>
      </c>
      <c r="H190" s="22">
        <f>IF(COUNTIFS(Orders[Customer ID],Orders[[#This Row],[Customer ID]],Orders[Order Month],Orders[[#This Row],[Order Month]],Orders[Order ID],"&lt;"&amp;Orders[[#This Row],[Order ID]])=0,1,0)</f>
        <v/>
      </c>
    </row>
    <row r="191">
      <c r="A191" s="18" t="n">
        <v>1187</v>
      </c>
      <c r="B191" s="19" t="n">
        <v>46086</v>
      </c>
      <c r="C191" s="18" t="inlineStr">
        <is>
          <t>T-219</t>
        </is>
      </c>
      <c r="D191" s="20" t="n">
        <v>340</v>
      </c>
      <c r="E191" s="21">
        <f>DATE(YEAR(Orders[[#This Row],[Order Date]]),MONTH(Orders[[#This Row],[Order Date]]),1)</f>
        <v/>
      </c>
      <c r="F191" s="21">
        <f>_xlfn.MINIFS(Orders[Order Month],Orders[Customer ID],Orders[[#This Row],[Customer ID]])</f>
        <v/>
      </c>
      <c r="G191" s="22">
        <f>(YEAR(Orders[[#This Row],[Order Month]])-YEAR(Orders[[#This Row],[First Month]]))*12+MONTH(Orders[[#This Row],[Order Month]])-MONTH(Orders[[#This Row],[First Month]])</f>
        <v/>
      </c>
      <c r="H191" s="22">
        <f>IF(COUNTIFS(Orders[Customer ID],Orders[[#This Row],[Customer ID]],Orders[Order Month],Orders[[#This Row],[Order Month]],Orders[Order ID],"&lt;"&amp;Orders[[#This Row],[Order ID]])=0,1,0)</f>
        <v/>
      </c>
    </row>
    <row r="192">
      <c r="A192" s="18" t="n">
        <v>1188</v>
      </c>
      <c r="B192" s="19" t="n">
        <v>46087</v>
      </c>
      <c r="C192" s="18" t="inlineStr">
        <is>
          <t>T-259</t>
        </is>
      </c>
      <c r="D192" s="20" t="n">
        <v>240</v>
      </c>
      <c r="E192" s="21">
        <f>DATE(YEAR(Orders[[#This Row],[Order Date]]),MONTH(Orders[[#This Row],[Order Date]]),1)</f>
        <v/>
      </c>
      <c r="F192" s="21">
        <f>_xlfn.MINIFS(Orders[Order Month],Orders[Customer ID],Orders[[#This Row],[Customer ID]])</f>
        <v/>
      </c>
      <c r="G192" s="22">
        <f>(YEAR(Orders[[#This Row],[Order Month]])-YEAR(Orders[[#This Row],[First Month]]))*12+MONTH(Orders[[#This Row],[Order Month]])-MONTH(Orders[[#This Row],[First Month]])</f>
        <v/>
      </c>
      <c r="H192" s="22">
        <f>IF(COUNTIFS(Orders[Customer ID],Orders[[#This Row],[Customer ID]],Orders[Order Month],Orders[[#This Row],[Order Month]],Orders[Order ID],"&lt;"&amp;Orders[[#This Row],[Order ID]])=0,1,0)</f>
        <v/>
      </c>
    </row>
    <row r="193">
      <c r="A193" s="18" t="n">
        <v>1189</v>
      </c>
      <c r="B193" s="19" t="n">
        <v>46087</v>
      </c>
      <c r="C193" s="18" t="inlineStr">
        <is>
          <t>T-268</t>
        </is>
      </c>
      <c r="D193" s="20" t="n">
        <v>550</v>
      </c>
      <c r="E193" s="21">
        <f>DATE(YEAR(Orders[[#This Row],[Order Date]]),MONTH(Orders[[#This Row],[Order Date]]),1)</f>
        <v/>
      </c>
      <c r="F193" s="21">
        <f>_xlfn.MINIFS(Orders[Order Month],Orders[Customer ID],Orders[[#This Row],[Customer ID]])</f>
        <v/>
      </c>
      <c r="G193" s="22">
        <f>(YEAR(Orders[[#This Row],[Order Month]])-YEAR(Orders[[#This Row],[First Month]]))*12+MONTH(Orders[[#This Row],[Order Month]])-MONTH(Orders[[#This Row],[First Month]])</f>
        <v/>
      </c>
      <c r="H193" s="22">
        <f>IF(COUNTIFS(Orders[Customer ID],Orders[[#This Row],[Customer ID]],Orders[Order Month],Orders[[#This Row],[Order Month]],Orders[Order ID],"&lt;"&amp;Orders[[#This Row],[Order ID]])=0,1,0)</f>
        <v/>
      </c>
    </row>
    <row r="194">
      <c r="A194" s="18" t="n">
        <v>1190</v>
      </c>
      <c r="B194" s="19" t="n">
        <v>46088</v>
      </c>
      <c r="C194" s="18" t="inlineStr">
        <is>
          <t>T-241</t>
        </is>
      </c>
      <c r="D194" s="20" t="n">
        <v>210</v>
      </c>
      <c r="E194" s="21">
        <f>DATE(YEAR(Orders[[#This Row],[Order Date]]),MONTH(Orders[[#This Row],[Order Date]]),1)</f>
        <v/>
      </c>
      <c r="F194" s="21">
        <f>_xlfn.MINIFS(Orders[Order Month],Orders[Customer ID],Orders[[#This Row],[Customer ID]])</f>
        <v/>
      </c>
      <c r="G194" s="22">
        <f>(YEAR(Orders[[#This Row],[Order Month]])-YEAR(Orders[[#This Row],[First Month]]))*12+MONTH(Orders[[#This Row],[Order Month]])-MONTH(Orders[[#This Row],[First Month]])</f>
        <v/>
      </c>
      <c r="H194" s="22">
        <f>IF(COUNTIFS(Orders[Customer ID],Orders[[#This Row],[Customer ID]],Orders[Order Month],Orders[[#This Row],[Order Month]],Orders[Order ID],"&lt;"&amp;Orders[[#This Row],[Order ID]])=0,1,0)</f>
        <v/>
      </c>
    </row>
    <row r="195">
      <c r="A195" s="18" t="n">
        <v>1191</v>
      </c>
      <c r="B195" s="19" t="n">
        <v>46088</v>
      </c>
      <c r="C195" s="18" t="inlineStr">
        <is>
          <t>T-275</t>
        </is>
      </c>
      <c r="D195" s="20" t="n">
        <v>210</v>
      </c>
      <c r="E195" s="21">
        <f>DATE(YEAR(Orders[[#This Row],[Order Date]]),MONTH(Orders[[#This Row],[Order Date]]),1)</f>
        <v/>
      </c>
      <c r="F195" s="21">
        <f>_xlfn.MINIFS(Orders[Order Month],Orders[Customer ID],Orders[[#This Row],[Customer ID]])</f>
        <v/>
      </c>
      <c r="G195" s="22">
        <f>(YEAR(Orders[[#This Row],[Order Month]])-YEAR(Orders[[#This Row],[First Month]]))*12+MONTH(Orders[[#This Row],[Order Month]])-MONTH(Orders[[#This Row],[First Month]])</f>
        <v/>
      </c>
      <c r="H195" s="22">
        <f>IF(COUNTIFS(Orders[Customer ID],Orders[[#This Row],[Customer ID]],Orders[Order Month],Orders[[#This Row],[Order Month]],Orders[Order ID],"&lt;"&amp;Orders[[#This Row],[Order ID]])=0,1,0)</f>
        <v/>
      </c>
    </row>
    <row r="196">
      <c r="A196" s="18" t="n">
        <v>1192</v>
      </c>
      <c r="B196" s="19" t="n">
        <v>46089</v>
      </c>
      <c r="C196" s="18" t="inlineStr">
        <is>
          <t>T-223</t>
        </is>
      </c>
      <c r="D196" s="20" t="n">
        <v>620</v>
      </c>
      <c r="E196" s="21">
        <f>DATE(YEAR(Orders[[#This Row],[Order Date]]),MONTH(Orders[[#This Row],[Order Date]]),1)</f>
        <v/>
      </c>
      <c r="F196" s="21">
        <f>_xlfn.MINIFS(Orders[Order Month],Orders[Customer ID],Orders[[#This Row],[Customer ID]])</f>
        <v/>
      </c>
      <c r="G196" s="22">
        <f>(YEAR(Orders[[#This Row],[Order Month]])-YEAR(Orders[[#This Row],[First Month]]))*12+MONTH(Orders[[#This Row],[Order Month]])-MONTH(Orders[[#This Row],[First Month]])</f>
        <v/>
      </c>
      <c r="H196" s="22">
        <f>IF(COUNTIFS(Orders[Customer ID],Orders[[#This Row],[Customer ID]],Orders[Order Month],Orders[[#This Row],[Order Month]],Orders[Order ID],"&lt;"&amp;Orders[[#This Row],[Order ID]])=0,1,0)</f>
        <v/>
      </c>
    </row>
    <row r="197">
      <c r="A197" s="18" t="n">
        <v>1193</v>
      </c>
      <c r="B197" s="19" t="n">
        <v>46090</v>
      </c>
      <c r="C197" s="18" t="inlineStr">
        <is>
          <t>T-264</t>
        </is>
      </c>
      <c r="D197" s="20" t="n">
        <v>180</v>
      </c>
      <c r="E197" s="21">
        <f>DATE(YEAR(Orders[[#This Row],[Order Date]]),MONTH(Orders[[#This Row],[Order Date]]),1)</f>
        <v/>
      </c>
      <c r="F197" s="21">
        <f>_xlfn.MINIFS(Orders[Order Month],Orders[Customer ID],Orders[[#This Row],[Customer ID]])</f>
        <v/>
      </c>
      <c r="G197" s="22">
        <f>(YEAR(Orders[[#This Row],[Order Month]])-YEAR(Orders[[#This Row],[First Month]]))*12+MONTH(Orders[[#This Row],[Order Month]])-MONTH(Orders[[#This Row],[First Month]])</f>
        <v/>
      </c>
      <c r="H197" s="22">
        <f>IF(COUNTIFS(Orders[Customer ID],Orders[[#This Row],[Customer ID]],Orders[Order Month],Orders[[#This Row],[Order Month]],Orders[Order ID],"&lt;"&amp;Orders[[#This Row],[Order ID]])=0,1,0)</f>
        <v/>
      </c>
    </row>
    <row r="198">
      <c r="A198" s="18" t="n">
        <v>1194</v>
      </c>
      <c r="B198" s="19" t="n">
        <v>46090</v>
      </c>
      <c r="C198" s="18" t="inlineStr">
        <is>
          <t>T-271</t>
        </is>
      </c>
      <c r="D198" s="20" t="n">
        <v>630</v>
      </c>
      <c r="E198" s="21">
        <f>DATE(YEAR(Orders[[#This Row],[Order Date]]),MONTH(Orders[[#This Row],[Order Date]]),1)</f>
        <v/>
      </c>
      <c r="F198" s="21">
        <f>_xlfn.MINIFS(Orders[Order Month],Orders[Customer ID],Orders[[#This Row],[Customer ID]])</f>
        <v/>
      </c>
      <c r="G198" s="22">
        <f>(YEAR(Orders[[#This Row],[Order Month]])-YEAR(Orders[[#This Row],[First Month]]))*12+MONTH(Orders[[#This Row],[Order Month]])-MONTH(Orders[[#This Row],[First Month]])</f>
        <v/>
      </c>
      <c r="H198" s="22">
        <f>IF(COUNTIFS(Orders[Customer ID],Orders[[#This Row],[Customer ID]],Orders[Order Month],Orders[[#This Row],[Order Month]],Orders[Order ID],"&lt;"&amp;Orders[[#This Row],[Order ID]])=0,1,0)</f>
        <v/>
      </c>
    </row>
    <row r="199">
      <c r="A199" s="18" t="n">
        <v>1195</v>
      </c>
      <c r="B199" s="19" t="n">
        <v>46090</v>
      </c>
      <c r="C199" s="18" t="inlineStr">
        <is>
          <t>T-274</t>
        </is>
      </c>
      <c r="D199" s="20" t="n">
        <v>300</v>
      </c>
      <c r="E199" s="21">
        <f>DATE(YEAR(Orders[[#This Row],[Order Date]]),MONTH(Orders[[#This Row],[Order Date]]),1)</f>
        <v/>
      </c>
      <c r="F199" s="21">
        <f>_xlfn.MINIFS(Orders[Order Month],Orders[Customer ID],Orders[[#This Row],[Customer ID]])</f>
        <v/>
      </c>
      <c r="G199" s="22">
        <f>(YEAR(Orders[[#This Row],[Order Month]])-YEAR(Orders[[#This Row],[First Month]]))*12+MONTH(Orders[[#This Row],[Order Month]])-MONTH(Orders[[#This Row],[First Month]])</f>
        <v/>
      </c>
      <c r="H199" s="22">
        <f>IF(COUNTIFS(Orders[Customer ID],Orders[[#This Row],[Customer ID]],Orders[Order Month],Orders[[#This Row],[Order Month]],Orders[Order ID],"&lt;"&amp;Orders[[#This Row],[Order ID]])=0,1,0)</f>
        <v/>
      </c>
    </row>
    <row r="200">
      <c r="A200" s="18" t="n">
        <v>1196</v>
      </c>
      <c r="B200" s="19" t="n">
        <v>46090</v>
      </c>
      <c r="C200" s="18" t="inlineStr">
        <is>
          <t>T-278</t>
        </is>
      </c>
      <c r="D200" s="20" t="n">
        <v>660</v>
      </c>
      <c r="E200" s="21">
        <f>DATE(YEAR(Orders[[#This Row],[Order Date]]),MONTH(Orders[[#This Row],[Order Date]]),1)</f>
        <v/>
      </c>
      <c r="F200" s="21">
        <f>_xlfn.MINIFS(Orders[Order Month],Orders[Customer ID],Orders[[#This Row],[Customer ID]])</f>
        <v/>
      </c>
      <c r="G200" s="22">
        <f>(YEAR(Orders[[#This Row],[Order Month]])-YEAR(Orders[[#This Row],[First Month]]))*12+MONTH(Orders[[#This Row],[Order Month]])-MONTH(Orders[[#This Row],[First Month]])</f>
        <v/>
      </c>
      <c r="H200" s="22">
        <f>IF(COUNTIFS(Orders[Customer ID],Orders[[#This Row],[Customer ID]],Orders[Order Month],Orders[[#This Row],[Order Month]],Orders[Order ID],"&lt;"&amp;Orders[[#This Row],[Order ID]])=0,1,0)</f>
        <v/>
      </c>
    </row>
    <row r="201">
      <c r="A201" s="18" t="n">
        <v>1197</v>
      </c>
      <c r="B201" s="19" t="n">
        <v>46091</v>
      </c>
      <c r="C201" s="18" t="inlineStr">
        <is>
          <t>T-237</t>
        </is>
      </c>
      <c r="D201" s="20" t="n">
        <v>680</v>
      </c>
      <c r="E201" s="21">
        <f>DATE(YEAR(Orders[[#This Row],[Order Date]]),MONTH(Orders[[#This Row],[Order Date]]),1)</f>
        <v/>
      </c>
      <c r="F201" s="21">
        <f>_xlfn.MINIFS(Orders[Order Month],Orders[Customer ID],Orders[[#This Row],[Customer ID]])</f>
        <v/>
      </c>
      <c r="G201" s="22">
        <f>(YEAR(Orders[[#This Row],[Order Month]])-YEAR(Orders[[#This Row],[First Month]]))*12+MONTH(Orders[[#This Row],[Order Month]])-MONTH(Orders[[#This Row],[First Month]])</f>
        <v/>
      </c>
      <c r="H201" s="22">
        <f>IF(COUNTIFS(Orders[Customer ID],Orders[[#This Row],[Customer ID]],Orders[Order Month],Orders[[#This Row],[Order Month]],Orders[Order ID],"&lt;"&amp;Orders[[#This Row],[Order ID]])=0,1,0)</f>
        <v/>
      </c>
    </row>
    <row r="202">
      <c r="A202" s="18" t="n">
        <v>1198</v>
      </c>
      <c r="B202" s="19" t="n">
        <v>46091</v>
      </c>
      <c r="C202" s="18" t="inlineStr">
        <is>
          <t>T-242</t>
        </is>
      </c>
      <c r="D202" s="20" t="n">
        <v>300</v>
      </c>
      <c r="E202" s="21">
        <f>DATE(YEAR(Orders[[#This Row],[Order Date]]),MONTH(Orders[[#This Row],[Order Date]]),1)</f>
        <v/>
      </c>
      <c r="F202" s="21">
        <f>_xlfn.MINIFS(Orders[Order Month],Orders[Customer ID],Orders[[#This Row],[Customer ID]])</f>
        <v/>
      </c>
      <c r="G202" s="22">
        <f>(YEAR(Orders[[#This Row],[Order Month]])-YEAR(Orders[[#This Row],[First Month]]))*12+MONTH(Orders[[#This Row],[Order Month]])-MONTH(Orders[[#This Row],[First Month]])</f>
        <v/>
      </c>
      <c r="H202" s="22">
        <f>IF(COUNTIFS(Orders[Customer ID],Orders[[#This Row],[Customer ID]],Orders[Order Month],Orders[[#This Row],[Order Month]],Orders[Order ID],"&lt;"&amp;Orders[[#This Row],[Order ID]])=0,1,0)</f>
        <v/>
      </c>
    </row>
    <row r="203">
      <c r="A203" s="18" t="n">
        <v>1199</v>
      </c>
      <c r="B203" s="19" t="n">
        <v>46091</v>
      </c>
      <c r="C203" s="18" t="inlineStr">
        <is>
          <t>T-276</t>
        </is>
      </c>
      <c r="D203" s="20" t="n">
        <v>440</v>
      </c>
      <c r="E203" s="21">
        <f>DATE(YEAR(Orders[[#This Row],[Order Date]]),MONTH(Orders[[#This Row],[Order Date]]),1)</f>
        <v/>
      </c>
      <c r="F203" s="21">
        <f>_xlfn.MINIFS(Orders[Order Month],Orders[Customer ID],Orders[[#This Row],[Customer ID]])</f>
        <v/>
      </c>
      <c r="G203" s="22">
        <f>(YEAR(Orders[[#This Row],[Order Month]])-YEAR(Orders[[#This Row],[First Month]]))*12+MONTH(Orders[[#This Row],[Order Month]])-MONTH(Orders[[#This Row],[First Month]])</f>
        <v/>
      </c>
      <c r="H203" s="22">
        <f>IF(COUNTIFS(Orders[Customer ID],Orders[[#This Row],[Customer ID]],Orders[Order Month],Orders[[#This Row],[Order Month]],Orders[Order ID],"&lt;"&amp;Orders[[#This Row],[Order ID]])=0,1,0)</f>
        <v/>
      </c>
    </row>
    <row r="204">
      <c r="A204" s="18" t="n">
        <v>1200</v>
      </c>
      <c r="B204" s="19" t="n">
        <v>46092</v>
      </c>
      <c r="C204" s="18" t="inlineStr">
        <is>
          <t>T-256</t>
        </is>
      </c>
      <c r="D204" s="20" t="n">
        <v>540</v>
      </c>
      <c r="E204" s="21">
        <f>DATE(YEAR(Orders[[#This Row],[Order Date]]),MONTH(Orders[[#This Row],[Order Date]]),1)</f>
        <v/>
      </c>
      <c r="F204" s="21">
        <f>_xlfn.MINIFS(Orders[Order Month],Orders[Customer ID],Orders[[#This Row],[Customer ID]])</f>
        <v/>
      </c>
      <c r="G204" s="22">
        <f>(YEAR(Orders[[#This Row],[Order Month]])-YEAR(Orders[[#This Row],[First Month]]))*12+MONTH(Orders[[#This Row],[Order Month]])-MONTH(Orders[[#This Row],[First Month]])</f>
        <v/>
      </c>
      <c r="H204" s="22">
        <f>IF(COUNTIFS(Orders[Customer ID],Orders[[#This Row],[Customer ID]],Orders[Order Month],Orders[[#This Row],[Order Month]],Orders[Order ID],"&lt;"&amp;Orders[[#This Row],[Order ID]])=0,1,0)</f>
        <v/>
      </c>
    </row>
    <row r="205">
      <c r="A205" s="18" t="n">
        <v>1201</v>
      </c>
      <c r="B205" s="19" t="n">
        <v>46093</v>
      </c>
      <c r="C205" s="18" t="inlineStr">
        <is>
          <t>T-208</t>
        </is>
      </c>
      <c r="D205" s="20" t="n">
        <v>860</v>
      </c>
      <c r="E205" s="21">
        <f>DATE(YEAR(Orders[[#This Row],[Order Date]]),MONTH(Orders[[#This Row],[Order Date]]),1)</f>
        <v/>
      </c>
      <c r="F205" s="21">
        <f>_xlfn.MINIFS(Orders[Order Month],Orders[Customer ID],Orders[[#This Row],[Customer ID]])</f>
        <v/>
      </c>
      <c r="G205" s="22">
        <f>(YEAR(Orders[[#This Row],[Order Month]])-YEAR(Orders[[#This Row],[First Month]]))*12+MONTH(Orders[[#This Row],[Order Month]])-MONTH(Orders[[#This Row],[First Month]])</f>
        <v/>
      </c>
      <c r="H205" s="22">
        <f>IF(COUNTIFS(Orders[Customer ID],Orders[[#This Row],[Customer ID]],Orders[Order Month],Orders[[#This Row],[Order Month]],Orders[Order ID],"&lt;"&amp;Orders[[#This Row],[Order ID]])=0,1,0)</f>
        <v/>
      </c>
    </row>
    <row r="206">
      <c r="A206" s="18" t="n">
        <v>1202</v>
      </c>
      <c r="B206" s="19" t="n">
        <v>46094</v>
      </c>
      <c r="C206" s="18" t="inlineStr">
        <is>
          <t>T-237</t>
        </is>
      </c>
      <c r="D206" s="20" t="n">
        <v>390</v>
      </c>
      <c r="E206" s="21">
        <f>DATE(YEAR(Orders[[#This Row],[Order Date]]),MONTH(Orders[[#This Row],[Order Date]]),1)</f>
        <v/>
      </c>
      <c r="F206" s="21">
        <f>_xlfn.MINIFS(Orders[Order Month],Orders[Customer ID],Orders[[#This Row],[Customer ID]])</f>
        <v/>
      </c>
      <c r="G206" s="22">
        <f>(YEAR(Orders[[#This Row],[Order Month]])-YEAR(Orders[[#This Row],[First Month]]))*12+MONTH(Orders[[#This Row],[Order Month]])-MONTH(Orders[[#This Row],[First Month]])</f>
        <v/>
      </c>
      <c r="H206" s="22">
        <f>IF(COUNTIFS(Orders[Customer ID],Orders[[#This Row],[Customer ID]],Orders[Order Month],Orders[[#This Row],[Order Month]],Orders[Order ID],"&lt;"&amp;Orders[[#This Row],[Order ID]])=0,1,0)</f>
        <v/>
      </c>
    </row>
    <row r="207">
      <c r="A207" s="18" t="n">
        <v>1203</v>
      </c>
      <c r="B207" s="19" t="n">
        <v>46094</v>
      </c>
      <c r="C207" s="18" t="inlineStr">
        <is>
          <t>T-273</t>
        </is>
      </c>
      <c r="D207" s="20" t="n">
        <v>480</v>
      </c>
      <c r="E207" s="21">
        <f>DATE(YEAR(Orders[[#This Row],[Order Date]]),MONTH(Orders[[#This Row],[Order Date]]),1)</f>
        <v/>
      </c>
      <c r="F207" s="21">
        <f>_xlfn.MINIFS(Orders[Order Month],Orders[Customer ID],Orders[[#This Row],[Customer ID]])</f>
        <v/>
      </c>
      <c r="G207" s="22">
        <f>(YEAR(Orders[[#This Row],[Order Month]])-YEAR(Orders[[#This Row],[First Month]]))*12+MONTH(Orders[[#This Row],[Order Month]])-MONTH(Orders[[#This Row],[First Month]])</f>
        <v/>
      </c>
      <c r="H207" s="22">
        <f>IF(COUNTIFS(Orders[Customer ID],Orders[[#This Row],[Customer ID]],Orders[Order Month],Orders[[#This Row],[Order Month]],Orders[Order ID],"&lt;"&amp;Orders[[#This Row],[Order ID]])=0,1,0)</f>
        <v/>
      </c>
    </row>
    <row r="208">
      <c r="A208" s="18" t="n">
        <v>1204</v>
      </c>
      <c r="B208" s="19" t="n">
        <v>46096</v>
      </c>
      <c r="C208" s="18" t="inlineStr">
        <is>
          <t>T-270</t>
        </is>
      </c>
      <c r="D208" s="20" t="n">
        <v>460</v>
      </c>
      <c r="E208" s="21">
        <f>DATE(YEAR(Orders[[#This Row],[Order Date]]),MONTH(Orders[[#This Row],[Order Date]]),1)</f>
        <v/>
      </c>
      <c r="F208" s="21">
        <f>_xlfn.MINIFS(Orders[Order Month],Orders[Customer ID],Orders[[#This Row],[Customer ID]])</f>
        <v/>
      </c>
      <c r="G208" s="22">
        <f>(YEAR(Orders[[#This Row],[Order Month]])-YEAR(Orders[[#This Row],[First Month]]))*12+MONTH(Orders[[#This Row],[Order Month]])-MONTH(Orders[[#This Row],[First Month]])</f>
        <v/>
      </c>
      <c r="H208" s="22">
        <f>IF(COUNTIFS(Orders[Customer ID],Orders[[#This Row],[Customer ID]],Orders[Order Month],Orders[[#This Row],[Order Month]],Orders[Order ID],"&lt;"&amp;Orders[[#This Row],[Order ID]])=0,1,0)</f>
        <v/>
      </c>
    </row>
    <row r="209">
      <c r="A209" s="18" t="n">
        <v>1205</v>
      </c>
      <c r="B209" s="19" t="n">
        <v>46097</v>
      </c>
      <c r="C209" s="18" t="inlineStr">
        <is>
          <t>T-219</t>
        </is>
      </c>
      <c r="D209" s="20" t="n">
        <v>570</v>
      </c>
      <c r="E209" s="21">
        <f>DATE(YEAR(Orders[[#This Row],[Order Date]]),MONTH(Orders[[#This Row],[Order Date]]),1)</f>
        <v/>
      </c>
      <c r="F209" s="21">
        <f>_xlfn.MINIFS(Orders[Order Month],Orders[Customer ID],Orders[[#This Row],[Customer ID]])</f>
        <v/>
      </c>
      <c r="G209" s="22">
        <f>(YEAR(Orders[[#This Row],[Order Month]])-YEAR(Orders[[#This Row],[First Month]]))*12+MONTH(Orders[[#This Row],[Order Month]])-MONTH(Orders[[#This Row],[First Month]])</f>
        <v/>
      </c>
      <c r="H209" s="22">
        <f>IF(COUNTIFS(Orders[Customer ID],Orders[[#This Row],[Customer ID]],Orders[Order Month],Orders[[#This Row],[Order Month]],Orders[Order ID],"&lt;"&amp;Orders[[#This Row],[Order ID]])=0,1,0)</f>
        <v/>
      </c>
    </row>
    <row r="210">
      <c r="A210" s="18" t="n">
        <v>1206</v>
      </c>
      <c r="B210" s="19" t="n">
        <v>46097</v>
      </c>
      <c r="C210" s="18" t="inlineStr">
        <is>
          <t>T-265</t>
        </is>
      </c>
      <c r="D210" s="20" t="n">
        <v>450</v>
      </c>
      <c r="E210" s="21">
        <f>DATE(YEAR(Orders[[#This Row],[Order Date]]),MONTH(Orders[[#This Row],[Order Date]]),1)</f>
        <v/>
      </c>
      <c r="F210" s="21">
        <f>_xlfn.MINIFS(Orders[Order Month],Orders[Customer ID],Orders[[#This Row],[Customer ID]])</f>
        <v/>
      </c>
      <c r="G210" s="22">
        <f>(YEAR(Orders[[#This Row],[Order Month]])-YEAR(Orders[[#This Row],[First Month]]))*12+MONTH(Orders[[#This Row],[Order Month]])-MONTH(Orders[[#This Row],[First Month]])</f>
        <v/>
      </c>
      <c r="H210" s="22">
        <f>IF(COUNTIFS(Orders[Customer ID],Orders[[#This Row],[Customer ID]],Orders[Order Month],Orders[[#This Row],[Order Month]],Orders[Order ID],"&lt;"&amp;Orders[[#This Row],[Order ID]])=0,1,0)</f>
        <v/>
      </c>
    </row>
    <row r="211">
      <c r="A211" s="18" t="n">
        <v>1207</v>
      </c>
      <c r="B211" s="19" t="n">
        <v>46098</v>
      </c>
      <c r="C211" s="18" t="inlineStr">
        <is>
          <t>T-267</t>
        </is>
      </c>
      <c r="D211" s="20" t="n">
        <v>600</v>
      </c>
      <c r="E211" s="21">
        <f>DATE(YEAR(Orders[[#This Row],[Order Date]]),MONTH(Orders[[#This Row],[Order Date]]),1)</f>
        <v/>
      </c>
      <c r="F211" s="21">
        <f>_xlfn.MINIFS(Orders[Order Month],Orders[Customer ID],Orders[[#This Row],[Customer ID]])</f>
        <v/>
      </c>
      <c r="G211" s="22">
        <f>(YEAR(Orders[[#This Row],[Order Month]])-YEAR(Orders[[#This Row],[First Month]]))*12+MONTH(Orders[[#This Row],[Order Month]])-MONTH(Orders[[#This Row],[First Month]])</f>
        <v/>
      </c>
      <c r="H211" s="22">
        <f>IF(COUNTIFS(Orders[Customer ID],Orders[[#This Row],[Customer ID]],Orders[Order Month],Orders[[#This Row],[Order Month]],Orders[Order ID],"&lt;"&amp;Orders[[#This Row],[Order ID]])=0,1,0)</f>
        <v/>
      </c>
    </row>
    <row r="212">
      <c r="A212" s="18" t="n">
        <v>1208</v>
      </c>
      <c r="B212" s="19" t="n">
        <v>46100</v>
      </c>
      <c r="C212" s="18" t="inlineStr">
        <is>
          <t>T-268</t>
        </is>
      </c>
      <c r="D212" s="20" t="n">
        <v>310</v>
      </c>
      <c r="E212" s="21">
        <f>DATE(YEAR(Orders[[#This Row],[Order Date]]),MONTH(Orders[[#This Row],[Order Date]]),1)</f>
        <v/>
      </c>
      <c r="F212" s="21">
        <f>_xlfn.MINIFS(Orders[Order Month],Orders[Customer ID],Orders[[#This Row],[Customer ID]])</f>
        <v/>
      </c>
      <c r="G212" s="22">
        <f>(YEAR(Orders[[#This Row],[Order Month]])-YEAR(Orders[[#This Row],[First Month]]))*12+MONTH(Orders[[#This Row],[Order Month]])-MONTH(Orders[[#This Row],[First Month]])</f>
        <v/>
      </c>
      <c r="H212" s="22">
        <f>IF(COUNTIFS(Orders[Customer ID],Orders[[#This Row],[Customer ID]],Orders[Order Month],Orders[[#This Row],[Order Month]],Orders[Order ID],"&lt;"&amp;Orders[[#This Row],[Order ID]])=0,1,0)</f>
        <v/>
      </c>
    </row>
    <row r="213">
      <c r="A213" s="18" t="n">
        <v>1209</v>
      </c>
      <c r="B213" s="19" t="n">
        <v>46101</v>
      </c>
      <c r="C213" s="18" t="inlineStr">
        <is>
          <t>T-237</t>
        </is>
      </c>
      <c r="D213" s="20" t="n">
        <v>400</v>
      </c>
      <c r="E213" s="21">
        <f>DATE(YEAR(Orders[[#This Row],[Order Date]]),MONTH(Orders[[#This Row],[Order Date]]),1)</f>
        <v/>
      </c>
      <c r="F213" s="21">
        <f>_xlfn.MINIFS(Orders[Order Month],Orders[Customer ID],Orders[[#This Row],[Customer ID]])</f>
        <v/>
      </c>
      <c r="G213" s="22">
        <f>(YEAR(Orders[[#This Row],[Order Month]])-YEAR(Orders[[#This Row],[First Month]]))*12+MONTH(Orders[[#This Row],[Order Month]])-MONTH(Orders[[#This Row],[First Month]])</f>
        <v/>
      </c>
      <c r="H213" s="22">
        <f>IF(COUNTIFS(Orders[Customer ID],Orders[[#This Row],[Customer ID]],Orders[Order Month],Orders[[#This Row],[Order Month]],Orders[Order ID],"&lt;"&amp;Orders[[#This Row],[Order ID]])=0,1,0)</f>
        <v/>
      </c>
    </row>
    <row r="214">
      <c r="A214" s="18" t="n">
        <v>1210</v>
      </c>
      <c r="B214" s="19" t="n">
        <v>46104</v>
      </c>
      <c r="C214" s="18" t="inlineStr">
        <is>
          <t>T-259</t>
        </is>
      </c>
      <c r="D214" s="20" t="n">
        <v>390</v>
      </c>
      <c r="E214" s="21">
        <f>DATE(YEAR(Orders[[#This Row],[Order Date]]),MONTH(Orders[[#This Row],[Order Date]]),1)</f>
        <v/>
      </c>
      <c r="F214" s="21">
        <f>_xlfn.MINIFS(Orders[Order Month],Orders[Customer ID],Orders[[#This Row],[Customer ID]])</f>
        <v/>
      </c>
      <c r="G214" s="22">
        <f>(YEAR(Orders[[#This Row],[Order Month]])-YEAR(Orders[[#This Row],[First Month]]))*12+MONTH(Orders[[#This Row],[Order Month]])-MONTH(Orders[[#This Row],[First Month]])</f>
        <v/>
      </c>
      <c r="H214" s="22">
        <f>IF(COUNTIFS(Orders[Customer ID],Orders[[#This Row],[Customer ID]],Orders[Order Month],Orders[[#This Row],[Order Month]],Orders[Order ID],"&lt;"&amp;Orders[[#This Row],[Order ID]])=0,1,0)</f>
        <v/>
      </c>
    </row>
    <row r="215">
      <c r="A215" s="18" t="n">
        <v>1211</v>
      </c>
      <c r="B215" s="19" t="n">
        <v>46105</v>
      </c>
      <c r="C215" s="18" t="inlineStr">
        <is>
          <t>T-202</t>
        </is>
      </c>
      <c r="D215" s="20" t="n">
        <v>370</v>
      </c>
      <c r="E215" s="21">
        <f>DATE(YEAR(Orders[[#This Row],[Order Date]]),MONTH(Orders[[#This Row],[Order Date]]),1)</f>
        <v/>
      </c>
      <c r="F215" s="21">
        <f>_xlfn.MINIFS(Orders[Order Month],Orders[Customer ID],Orders[[#This Row],[Customer ID]])</f>
        <v/>
      </c>
      <c r="G215" s="22">
        <f>(YEAR(Orders[[#This Row],[Order Month]])-YEAR(Orders[[#This Row],[First Month]]))*12+MONTH(Orders[[#This Row],[Order Month]])-MONTH(Orders[[#This Row],[First Month]])</f>
        <v/>
      </c>
      <c r="H215" s="22">
        <f>IF(COUNTIFS(Orders[Customer ID],Orders[[#This Row],[Customer ID]],Orders[Order Month],Orders[[#This Row],[Order Month]],Orders[Order ID],"&lt;"&amp;Orders[[#This Row],[Order ID]])=0,1,0)</f>
        <v/>
      </c>
    </row>
    <row r="216">
      <c r="A216" s="18" t="n">
        <v>1212</v>
      </c>
      <c r="B216" s="19" t="n">
        <v>46105</v>
      </c>
      <c r="C216" s="18" t="inlineStr">
        <is>
          <t>T-202</t>
        </is>
      </c>
      <c r="D216" s="20" t="n">
        <v>490</v>
      </c>
      <c r="E216" s="21">
        <f>DATE(YEAR(Orders[[#This Row],[Order Date]]),MONTH(Orders[[#This Row],[Order Date]]),1)</f>
        <v/>
      </c>
      <c r="F216" s="21">
        <f>_xlfn.MINIFS(Orders[Order Month],Orders[Customer ID],Orders[[#This Row],[Customer ID]])</f>
        <v/>
      </c>
      <c r="G216" s="22">
        <f>(YEAR(Orders[[#This Row],[Order Month]])-YEAR(Orders[[#This Row],[First Month]]))*12+MONTH(Orders[[#This Row],[Order Month]])-MONTH(Orders[[#This Row],[First Month]])</f>
        <v/>
      </c>
      <c r="H216" s="22">
        <f>IF(COUNTIFS(Orders[Customer ID],Orders[[#This Row],[Customer ID]],Orders[Order Month],Orders[[#This Row],[Order Month]],Orders[Order ID],"&lt;"&amp;Orders[[#This Row],[Order ID]])=0,1,0)</f>
        <v/>
      </c>
    </row>
    <row r="217">
      <c r="A217" s="18" t="n">
        <v>1213</v>
      </c>
      <c r="B217" s="19" t="n">
        <v>46106</v>
      </c>
      <c r="C217" s="18" t="inlineStr">
        <is>
          <t>T-259</t>
        </is>
      </c>
      <c r="D217" s="20" t="n">
        <v>580</v>
      </c>
      <c r="E217" s="21">
        <f>DATE(YEAR(Orders[[#This Row],[Order Date]]),MONTH(Orders[[#This Row],[Order Date]]),1)</f>
        <v/>
      </c>
      <c r="F217" s="21">
        <f>_xlfn.MINIFS(Orders[Order Month],Orders[Customer ID],Orders[[#This Row],[Customer ID]])</f>
        <v/>
      </c>
      <c r="G217" s="22">
        <f>(YEAR(Orders[[#This Row],[Order Month]])-YEAR(Orders[[#This Row],[First Month]]))*12+MONTH(Orders[[#This Row],[Order Month]])-MONTH(Orders[[#This Row],[First Month]])</f>
        <v/>
      </c>
      <c r="H217" s="22">
        <f>IF(COUNTIFS(Orders[Customer ID],Orders[[#This Row],[Customer ID]],Orders[Order Month],Orders[[#This Row],[Order Month]],Orders[Order ID],"&lt;"&amp;Orders[[#This Row],[Order ID]])=0,1,0)</f>
        <v/>
      </c>
    </row>
    <row r="218">
      <c r="A218" s="18" t="n">
        <v>1214</v>
      </c>
      <c r="B218" s="19" t="n">
        <v>46108</v>
      </c>
      <c r="C218" s="18" t="inlineStr">
        <is>
          <t>T-223</t>
        </is>
      </c>
      <c r="D218" s="20" t="n">
        <v>170</v>
      </c>
      <c r="E218" s="21">
        <f>DATE(YEAR(Orders[[#This Row],[Order Date]]),MONTH(Orders[[#This Row],[Order Date]]),1)</f>
        <v/>
      </c>
      <c r="F218" s="21">
        <f>_xlfn.MINIFS(Orders[Order Month],Orders[Customer ID],Orders[[#This Row],[Customer ID]])</f>
        <v/>
      </c>
      <c r="G218" s="22">
        <f>(YEAR(Orders[[#This Row],[Order Month]])-YEAR(Orders[[#This Row],[First Month]]))*12+MONTH(Orders[[#This Row],[Order Month]])-MONTH(Orders[[#This Row],[First Month]])</f>
        <v/>
      </c>
      <c r="H218" s="22">
        <f>IF(COUNTIFS(Orders[Customer ID],Orders[[#This Row],[Customer ID]],Orders[Order Month],Orders[[#This Row],[Order Month]],Orders[Order ID],"&lt;"&amp;Orders[[#This Row],[Order ID]])=0,1,0)</f>
        <v/>
      </c>
    </row>
    <row r="219">
      <c r="A219" s="18" t="n">
        <v>1215</v>
      </c>
      <c r="B219" s="19" t="n">
        <v>46108</v>
      </c>
      <c r="C219" s="18" t="inlineStr">
        <is>
          <t>T-263</t>
        </is>
      </c>
      <c r="D219" s="20" t="n">
        <v>250</v>
      </c>
      <c r="E219" s="21">
        <f>DATE(YEAR(Orders[[#This Row],[Order Date]]),MONTH(Orders[[#This Row],[Order Date]]),1)</f>
        <v/>
      </c>
      <c r="F219" s="21">
        <f>_xlfn.MINIFS(Orders[Order Month],Orders[Customer ID],Orders[[#This Row],[Customer ID]])</f>
        <v/>
      </c>
      <c r="G219" s="22">
        <f>(YEAR(Orders[[#This Row],[Order Month]])-YEAR(Orders[[#This Row],[First Month]]))*12+MONTH(Orders[[#This Row],[Order Month]])-MONTH(Orders[[#This Row],[First Month]])</f>
        <v/>
      </c>
      <c r="H219" s="22">
        <f>IF(COUNTIFS(Orders[Customer ID],Orders[[#This Row],[Customer ID]],Orders[Order Month],Orders[[#This Row],[Order Month]],Orders[Order ID],"&lt;"&amp;Orders[[#This Row],[Order ID]])=0,1,0)</f>
        <v/>
      </c>
    </row>
    <row r="220">
      <c r="A220" s="18" t="n">
        <v>1216</v>
      </c>
      <c r="B220" s="19" t="n">
        <v>46108</v>
      </c>
      <c r="C220" s="18" t="inlineStr">
        <is>
          <t>T-266</t>
        </is>
      </c>
      <c r="D220" s="20" t="n">
        <v>400</v>
      </c>
      <c r="E220" s="21">
        <f>DATE(YEAR(Orders[[#This Row],[Order Date]]),MONTH(Orders[[#This Row],[Order Date]]),1)</f>
        <v/>
      </c>
      <c r="F220" s="21">
        <f>_xlfn.MINIFS(Orders[Order Month],Orders[Customer ID],Orders[[#This Row],[Customer ID]])</f>
        <v/>
      </c>
      <c r="G220" s="22">
        <f>(YEAR(Orders[[#This Row],[Order Month]])-YEAR(Orders[[#This Row],[First Month]]))*12+MONTH(Orders[[#This Row],[Order Month]])-MONTH(Orders[[#This Row],[First Month]])</f>
        <v/>
      </c>
      <c r="H220" s="22">
        <f>IF(COUNTIFS(Orders[Customer ID],Orders[[#This Row],[Customer ID]],Orders[Order Month],Orders[[#This Row],[Order Month]],Orders[Order ID],"&lt;"&amp;Orders[[#This Row],[Order ID]])=0,1,0)</f>
        <v/>
      </c>
    </row>
    <row r="221">
      <c r="A221" s="18" t="n">
        <v>1217</v>
      </c>
      <c r="B221" s="19" t="n">
        <v>46108</v>
      </c>
      <c r="C221" s="18" t="inlineStr">
        <is>
          <t>T-272</t>
        </is>
      </c>
      <c r="D221" s="20" t="n">
        <v>550</v>
      </c>
      <c r="E221" s="21">
        <f>DATE(YEAR(Orders[[#This Row],[Order Date]]),MONTH(Orders[[#This Row],[Order Date]]),1)</f>
        <v/>
      </c>
      <c r="F221" s="21">
        <f>_xlfn.MINIFS(Orders[Order Month],Orders[Customer ID],Orders[[#This Row],[Customer ID]])</f>
        <v/>
      </c>
      <c r="G221" s="22">
        <f>(YEAR(Orders[[#This Row],[Order Month]])-YEAR(Orders[[#This Row],[First Month]]))*12+MONTH(Orders[[#This Row],[Order Month]])-MONTH(Orders[[#This Row],[First Month]])</f>
        <v/>
      </c>
      <c r="H221" s="22">
        <f>IF(COUNTIFS(Orders[Customer ID],Orders[[#This Row],[Customer ID]],Orders[Order Month],Orders[[#This Row],[Order Month]],Orders[Order ID],"&lt;"&amp;Orders[[#This Row],[Order ID]])=0,1,0)</f>
        <v/>
      </c>
    </row>
    <row r="222">
      <c r="A222" s="18" t="n">
        <v>1218</v>
      </c>
      <c r="B222" s="19" t="n">
        <v>46108</v>
      </c>
      <c r="C222" s="18" t="inlineStr">
        <is>
          <t>T-275</t>
        </is>
      </c>
      <c r="D222" s="20" t="n">
        <v>520</v>
      </c>
      <c r="E222" s="21">
        <f>DATE(YEAR(Orders[[#This Row],[Order Date]]),MONTH(Orders[[#This Row],[Order Date]]),1)</f>
        <v/>
      </c>
      <c r="F222" s="21">
        <f>_xlfn.MINIFS(Orders[Order Month],Orders[Customer ID],Orders[[#This Row],[Customer ID]])</f>
        <v/>
      </c>
      <c r="G222" s="22">
        <f>(YEAR(Orders[[#This Row],[Order Month]])-YEAR(Orders[[#This Row],[First Month]]))*12+MONTH(Orders[[#This Row],[Order Month]])-MONTH(Orders[[#This Row],[First Month]])</f>
        <v/>
      </c>
      <c r="H222" s="22">
        <f>IF(COUNTIFS(Orders[Customer ID],Orders[[#This Row],[Customer ID]],Orders[Order Month],Orders[[#This Row],[Order Month]],Orders[Order ID],"&lt;"&amp;Orders[[#This Row],[Order ID]])=0,1,0)</f>
        <v/>
      </c>
    </row>
    <row r="223">
      <c r="A223" s="18" t="n">
        <v>1219</v>
      </c>
      <c r="B223" s="19" t="n">
        <v>46109</v>
      </c>
      <c r="C223" s="18" t="inlineStr">
        <is>
          <t>T-202</t>
        </is>
      </c>
      <c r="D223" s="20" t="n">
        <v>240</v>
      </c>
      <c r="E223" s="21">
        <f>DATE(YEAR(Orders[[#This Row],[Order Date]]),MONTH(Orders[[#This Row],[Order Date]]),1)</f>
        <v/>
      </c>
      <c r="F223" s="21">
        <f>_xlfn.MINIFS(Orders[Order Month],Orders[Customer ID],Orders[[#This Row],[Customer ID]])</f>
        <v/>
      </c>
      <c r="G223" s="22">
        <f>(YEAR(Orders[[#This Row],[Order Month]])-YEAR(Orders[[#This Row],[First Month]]))*12+MONTH(Orders[[#This Row],[Order Month]])-MONTH(Orders[[#This Row],[First Month]])</f>
        <v/>
      </c>
      <c r="H223" s="22">
        <f>IF(COUNTIFS(Orders[Customer ID],Orders[[#This Row],[Customer ID]],Orders[Order Month],Orders[[#This Row],[Order Month]],Orders[Order ID],"&lt;"&amp;Orders[[#This Row],[Order ID]])=0,1,0)</f>
        <v/>
      </c>
    </row>
    <row r="224">
      <c r="A224" s="18" t="n">
        <v>1220</v>
      </c>
      <c r="B224" s="19" t="n">
        <v>46109</v>
      </c>
      <c r="C224" s="18" t="inlineStr">
        <is>
          <t>T-247</t>
        </is>
      </c>
      <c r="D224" s="20" t="n">
        <v>290</v>
      </c>
      <c r="E224" s="21">
        <f>DATE(YEAR(Orders[[#This Row],[Order Date]]),MONTH(Orders[[#This Row],[Order Date]]),1)</f>
        <v/>
      </c>
      <c r="F224" s="21">
        <f>_xlfn.MINIFS(Orders[Order Month],Orders[Customer ID],Orders[[#This Row],[Customer ID]])</f>
        <v/>
      </c>
      <c r="G224" s="22">
        <f>(YEAR(Orders[[#This Row],[Order Month]])-YEAR(Orders[[#This Row],[First Month]]))*12+MONTH(Orders[[#This Row],[Order Month]])-MONTH(Orders[[#This Row],[First Month]])</f>
        <v/>
      </c>
      <c r="H224" s="22">
        <f>IF(COUNTIFS(Orders[Customer ID],Orders[[#This Row],[Customer ID]],Orders[Order Month],Orders[[#This Row],[Order Month]],Orders[Order ID],"&lt;"&amp;Orders[[#This Row],[Order ID]])=0,1,0)</f>
        <v/>
      </c>
    </row>
    <row r="225">
      <c r="A225" s="18" t="n">
        <v>1221</v>
      </c>
      <c r="B225" s="19" t="n">
        <v>46109</v>
      </c>
      <c r="C225" s="18" t="inlineStr">
        <is>
          <t>T-269</t>
        </is>
      </c>
      <c r="D225" s="20" t="n">
        <v>870</v>
      </c>
      <c r="E225" s="21">
        <f>DATE(YEAR(Orders[[#This Row],[Order Date]]),MONTH(Orders[[#This Row],[Order Date]]),1)</f>
        <v/>
      </c>
      <c r="F225" s="21">
        <f>_xlfn.MINIFS(Orders[Order Month],Orders[Customer ID],Orders[[#This Row],[Customer ID]])</f>
        <v/>
      </c>
      <c r="G225" s="22">
        <f>(YEAR(Orders[[#This Row],[Order Month]])-YEAR(Orders[[#This Row],[First Month]]))*12+MONTH(Orders[[#This Row],[Order Month]])-MONTH(Orders[[#This Row],[First Month]])</f>
        <v/>
      </c>
      <c r="H225" s="22">
        <f>IF(COUNTIFS(Orders[Customer ID],Orders[[#This Row],[Customer ID]],Orders[Order Month],Orders[[#This Row],[Order Month]],Orders[Order ID],"&lt;"&amp;Orders[[#This Row],[Order ID]])=0,1,0)</f>
        <v/>
      </c>
    </row>
    <row r="226">
      <c r="A226" s="18" t="n">
        <v>1222</v>
      </c>
      <c r="B226" s="19" t="n">
        <v>46110</v>
      </c>
      <c r="C226" s="18" t="inlineStr">
        <is>
          <t>T-248</t>
        </is>
      </c>
      <c r="D226" s="20" t="n">
        <v>670</v>
      </c>
      <c r="E226" s="21">
        <f>DATE(YEAR(Orders[[#This Row],[Order Date]]),MONTH(Orders[[#This Row],[Order Date]]),1)</f>
        <v/>
      </c>
      <c r="F226" s="21">
        <f>_xlfn.MINIFS(Orders[Order Month],Orders[Customer ID],Orders[[#This Row],[Customer ID]])</f>
        <v/>
      </c>
      <c r="G226" s="22">
        <f>(YEAR(Orders[[#This Row],[Order Month]])-YEAR(Orders[[#This Row],[First Month]]))*12+MONTH(Orders[[#This Row],[Order Month]])-MONTH(Orders[[#This Row],[First Month]])</f>
        <v/>
      </c>
      <c r="H226" s="22">
        <f>IF(COUNTIFS(Orders[Customer ID],Orders[[#This Row],[Customer ID]],Orders[Order Month],Orders[[#This Row],[Order Month]],Orders[Order ID],"&lt;"&amp;Orders[[#This Row],[Order ID]])=0,1,0)</f>
        <v/>
      </c>
    </row>
    <row r="227">
      <c r="A227" s="18" t="n">
        <v>1223</v>
      </c>
      <c r="B227" s="19" t="n">
        <v>46110</v>
      </c>
      <c r="C227" s="18" t="inlineStr">
        <is>
          <t>T-269</t>
        </is>
      </c>
      <c r="D227" s="20" t="n">
        <v>780</v>
      </c>
      <c r="E227" s="21">
        <f>DATE(YEAR(Orders[[#This Row],[Order Date]]),MONTH(Orders[[#This Row],[Order Date]]),1)</f>
        <v/>
      </c>
      <c r="F227" s="21">
        <f>_xlfn.MINIFS(Orders[Order Month],Orders[Customer ID],Orders[[#This Row],[Customer ID]])</f>
        <v/>
      </c>
      <c r="G227" s="22">
        <f>(YEAR(Orders[[#This Row],[Order Month]])-YEAR(Orders[[#This Row],[First Month]]))*12+MONTH(Orders[[#This Row],[Order Month]])-MONTH(Orders[[#This Row],[First Month]])</f>
        <v/>
      </c>
      <c r="H227" s="22">
        <f>IF(COUNTIFS(Orders[Customer ID],Orders[[#This Row],[Customer ID]],Orders[Order Month],Orders[[#This Row],[Order Month]],Orders[Order ID],"&lt;"&amp;Orders[[#This Row],[Order ID]])=0,1,0)</f>
        <v/>
      </c>
    </row>
    <row r="228">
      <c r="A228" s="18" t="n">
        <v>1224</v>
      </c>
      <c r="B228" s="19" t="n">
        <v>46111</v>
      </c>
      <c r="C228" s="18" t="inlineStr">
        <is>
          <t>T-234</t>
        </is>
      </c>
      <c r="D228" s="20" t="n">
        <v>820</v>
      </c>
      <c r="E228" s="21">
        <f>DATE(YEAR(Orders[[#This Row],[Order Date]]),MONTH(Orders[[#This Row],[Order Date]]),1)</f>
        <v/>
      </c>
      <c r="F228" s="21">
        <f>_xlfn.MINIFS(Orders[Order Month],Orders[Customer ID],Orders[[#This Row],[Customer ID]])</f>
        <v/>
      </c>
      <c r="G228" s="22">
        <f>(YEAR(Orders[[#This Row],[Order Month]])-YEAR(Orders[[#This Row],[First Month]]))*12+MONTH(Orders[[#This Row],[Order Month]])-MONTH(Orders[[#This Row],[First Month]])</f>
        <v/>
      </c>
      <c r="H228" s="22">
        <f>IF(COUNTIFS(Orders[Customer ID],Orders[[#This Row],[Customer ID]],Orders[Order Month],Orders[[#This Row],[Order Month]],Orders[Order ID],"&lt;"&amp;Orders[[#This Row],[Order ID]])=0,1,0)</f>
        <v/>
      </c>
    </row>
    <row r="229">
      <c r="A229" s="18" t="n">
        <v>1225</v>
      </c>
      <c r="B229" s="19" t="n">
        <v>46111</v>
      </c>
      <c r="C229" s="18" t="inlineStr">
        <is>
          <t>T-273</t>
        </is>
      </c>
      <c r="D229" s="20" t="n">
        <v>790</v>
      </c>
      <c r="E229" s="21">
        <f>DATE(YEAR(Orders[[#This Row],[Order Date]]),MONTH(Orders[[#This Row],[Order Date]]),1)</f>
        <v/>
      </c>
      <c r="F229" s="21">
        <f>_xlfn.MINIFS(Orders[Order Month],Orders[Customer ID],Orders[[#This Row],[Customer ID]])</f>
        <v/>
      </c>
      <c r="G229" s="22">
        <f>(YEAR(Orders[[#This Row],[Order Month]])-YEAR(Orders[[#This Row],[First Month]]))*12+MONTH(Orders[[#This Row],[Order Month]])-MONTH(Orders[[#This Row],[First Month]])</f>
        <v/>
      </c>
      <c r="H229" s="22">
        <f>IF(COUNTIFS(Orders[Customer ID],Orders[[#This Row],[Customer ID]],Orders[Order Month],Orders[[#This Row],[Order Month]],Orders[Order ID],"&lt;"&amp;Orders[[#This Row],[Order ID]])=0,1,0)</f>
        <v/>
      </c>
    </row>
    <row r="230">
      <c r="A230" s="18" t="n">
        <v>1226</v>
      </c>
      <c r="B230" s="19" t="n">
        <v>46111</v>
      </c>
      <c r="C230" s="18" t="inlineStr">
        <is>
          <t>T-277</t>
        </is>
      </c>
      <c r="D230" s="20" t="n">
        <v>850</v>
      </c>
      <c r="E230" s="21">
        <f>DATE(YEAR(Orders[[#This Row],[Order Date]]),MONTH(Orders[[#This Row],[Order Date]]),1)</f>
        <v/>
      </c>
      <c r="F230" s="21">
        <f>_xlfn.MINIFS(Orders[Order Month],Orders[Customer ID],Orders[[#This Row],[Customer ID]])</f>
        <v/>
      </c>
      <c r="G230" s="22">
        <f>(YEAR(Orders[[#This Row],[Order Month]])-YEAR(Orders[[#This Row],[First Month]]))*12+MONTH(Orders[[#This Row],[Order Month]])-MONTH(Orders[[#This Row],[First Month]])</f>
        <v/>
      </c>
      <c r="H230" s="22">
        <f>IF(COUNTIFS(Orders[Customer ID],Orders[[#This Row],[Customer ID]],Orders[Order Month],Orders[[#This Row],[Order Month]],Orders[Order ID],"&lt;"&amp;Orders[[#This Row],[Order ID]])=0,1,0)</f>
        <v/>
      </c>
    </row>
    <row r="231">
      <c r="A231" s="18" t="n">
        <v>1227</v>
      </c>
      <c r="B231" s="19" t="n">
        <v>46112</v>
      </c>
      <c r="C231" s="18" t="inlineStr">
        <is>
          <t>T-228</t>
        </is>
      </c>
      <c r="D231" s="20" t="n">
        <v>260</v>
      </c>
      <c r="E231" s="21">
        <f>DATE(YEAR(Orders[[#This Row],[Order Date]]),MONTH(Orders[[#This Row],[Order Date]]),1)</f>
        <v/>
      </c>
      <c r="F231" s="21">
        <f>_xlfn.MINIFS(Orders[Order Month],Orders[Customer ID],Orders[[#This Row],[Customer ID]])</f>
        <v/>
      </c>
      <c r="G231" s="22">
        <f>(YEAR(Orders[[#This Row],[Order Month]])-YEAR(Orders[[#This Row],[First Month]]))*12+MONTH(Orders[[#This Row],[Order Month]])-MONTH(Orders[[#This Row],[First Month]])</f>
        <v/>
      </c>
      <c r="H231" s="22">
        <f>IF(COUNTIFS(Orders[Customer ID],Orders[[#This Row],[Customer ID]],Orders[Order Month],Orders[[#This Row],[Order Month]],Orders[Order ID],"&lt;"&amp;Orders[[#This Row],[Order ID]])=0,1,0)</f>
        <v/>
      </c>
    </row>
    <row r="232">
      <c r="A232" s="18" t="n">
        <v>1228</v>
      </c>
      <c r="B232" s="19" t="n">
        <v>46112</v>
      </c>
      <c r="C232" s="18" t="inlineStr">
        <is>
          <t>T-233</t>
        </is>
      </c>
      <c r="D232" s="20" t="n">
        <v>290</v>
      </c>
      <c r="E232" s="21">
        <f>DATE(YEAR(Orders[[#This Row],[Order Date]]),MONTH(Orders[[#This Row],[Order Date]]),1)</f>
        <v/>
      </c>
      <c r="F232" s="21">
        <f>_xlfn.MINIFS(Orders[Order Month],Orders[Customer ID],Orders[[#This Row],[Customer ID]])</f>
        <v/>
      </c>
      <c r="G232" s="22">
        <f>(YEAR(Orders[[#This Row],[Order Month]])-YEAR(Orders[[#This Row],[First Month]]))*12+MONTH(Orders[[#This Row],[Order Month]])-MONTH(Orders[[#This Row],[First Month]])</f>
        <v/>
      </c>
      <c r="H232" s="22">
        <f>IF(COUNTIFS(Orders[Customer ID],Orders[[#This Row],[Customer ID]],Orders[Order Month],Orders[[#This Row],[Order Month]],Orders[Order ID],"&lt;"&amp;Orders[[#This Row],[Order ID]])=0,1,0)</f>
        <v/>
      </c>
    </row>
    <row r="233">
      <c r="A233" s="18" t="n">
        <v>1229</v>
      </c>
      <c r="B233" s="19" t="n">
        <v>46112</v>
      </c>
      <c r="C233" s="18" t="inlineStr">
        <is>
          <t>T-240</t>
        </is>
      </c>
      <c r="D233" s="20" t="n">
        <v>900</v>
      </c>
      <c r="E233" s="21">
        <f>DATE(YEAR(Orders[[#This Row],[Order Date]]),MONTH(Orders[[#This Row],[Order Date]]),1)</f>
        <v/>
      </c>
      <c r="F233" s="21">
        <f>_xlfn.MINIFS(Orders[Order Month],Orders[Customer ID],Orders[[#This Row],[Customer ID]])</f>
        <v/>
      </c>
      <c r="G233" s="22">
        <f>(YEAR(Orders[[#This Row],[Order Month]])-YEAR(Orders[[#This Row],[First Month]]))*12+MONTH(Orders[[#This Row],[Order Month]])-MONTH(Orders[[#This Row],[First Month]])</f>
        <v/>
      </c>
      <c r="H233" s="22">
        <f>IF(COUNTIFS(Orders[Customer ID],Orders[[#This Row],[Customer ID]],Orders[Order Month],Orders[[#This Row],[Order Month]],Orders[Order ID],"&lt;"&amp;Orders[[#This Row],[Order ID]])=0,1,0)</f>
        <v/>
      </c>
    </row>
    <row r="234">
      <c r="A234" s="18" t="n">
        <v>1230</v>
      </c>
      <c r="B234" s="19" t="n">
        <v>46112</v>
      </c>
      <c r="C234" s="18" t="inlineStr">
        <is>
          <t>T-269</t>
        </is>
      </c>
      <c r="D234" s="20" t="n">
        <v>730</v>
      </c>
      <c r="E234" s="21">
        <f>DATE(YEAR(Orders[[#This Row],[Order Date]]),MONTH(Orders[[#This Row],[Order Date]]),1)</f>
        <v/>
      </c>
      <c r="F234" s="21">
        <f>_xlfn.MINIFS(Orders[Order Month],Orders[Customer ID],Orders[[#This Row],[Customer ID]])</f>
        <v/>
      </c>
      <c r="G234" s="22">
        <f>(YEAR(Orders[[#This Row],[Order Month]])-YEAR(Orders[[#This Row],[First Month]]))*12+MONTH(Orders[[#This Row],[Order Month]])-MONTH(Orders[[#This Row],[First Month]])</f>
        <v/>
      </c>
      <c r="H234" s="22">
        <f>IF(COUNTIFS(Orders[Customer ID],Orders[[#This Row],[Customer ID]],Orders[Order Month],Orders[[#This Row],[Order Month]],Orders[Order ID],"&lt;"&amp;Orders[[#This Row],[Order ID]])=0,1,0)</f>
        <v/>
      </c>
    </row>
    <row r="235">
      <c r="A235" s="18" t="n">
        <v>1231</v>
      </c>
      <c r="B235" s="19" t="n">
        <v>46113</v>
      </c>
      <c r="C235" s="18" t="inlineStr">
        <is>
          <t>T-288</t>
        </is>
      </c>
      <c r="D235" s="20" t="n">
        <v>560</v>
      </c>
      <c r="E235" s="21">
        <f>DATE(YEAR(Orders[[#This Row],[Order Date]]),MONTH(Orders[[#This Row],[Order Date]]),1)</f>
        <v/>
      </c>
      <c r="F235" s="21">
        <f>_xlfn.MINIFS(Orders[Order Month],Orders[Customer ID],Orders[[#This Row],[Customer ID]])</f>
        <v/>
      </c>
      <c r="G235" s="22">
        <f>(YEAR(Orders[[#This Row],[Order Month]])-YEAR(Orders[[#This Row],[First Month]]))*12+MONTH(Orders[[#This Row],[Order Month]])-MONTH(Orders[[#This Row],[First Month]])</f>
        <v/>
      </c>
      <c r="H235" s="22">
        <f>IF(COUNTIFS(Orders[Customer ID],Orders[[#This Row],[Customer ID]],Orders[Order Month],Orders[[#This Row],[Order Month]],Orders[Order ID],"&lt;"&amp;Orders[[#This Row],[Order ID]])=0,1,0)</f>
        <v/>
      </c>
    </row>
    <row r="236">
      <c r="A236" s="18" t="n">
        <v>1232</v>
      </c>
      <c r="B236" s="19" t="n">
        <v>46114</v>
      </c>
      <c r="C236" s="18" t="inlineStr">
        <is>
          <t>T-219</t>
        </is>
      </c>
      <c r="D236" s="20" t="n">
        <v>320</v>
      </c>
      <c r="E236" s="21">
        <f>DATE(YEAR(Orders[[#This Row],[Order Date]]),MONTH(Orders[[#This Row],[Order Date]]),1)</f>
        <v/>
      </c>
      <c r="F236" s="21">
        <f>_xlfn.MINIFS(Orders[Order Month],Orders[Customer ID],Orders[[#This Row],[Customer ID]])</f>
        <v/>
      </c>
      <c r="G236" s="22">
        <f>(YEAR(Orders[[#This Row],[Order Month]])-YEAR(Orders[[#This Row],[First Month]]))*12+MONTH(Orders[[#This Row],[Order Month]])-MONTH(Orders[[#This Row],[First Month]])</f>
        <v/>
      </c>
      <c r="H236" s="22">
        <f>IF(COUNTIFS(Orders[Customer ID],Orders[[#This Row],[Customer ID]],Orders[Order Month],Orders[[#This Row],[Order Month]],Orders[Order ID],"&lt;"&amp;Orders[[#This Row],[Order ID]])=0,1,0)</f>
        <v/>
      </c>
    </row>
    <row r="237">
      <c r="A237" s="18" t="n">
        <v>1233</v>
      </c>
      <c r="B237" s="19" t="n">
        <v>46114</v>
      </c>
      <c r="C237" s="18" t="inlineStr">
        <is>
          <t>T-234</t>
        </is>
      </c>
      <c r="D237" s="20" t="n">
        <v>330</v>
      </c>
      <c r="E237" s="21">
        <f>DATE(YEAR(Orders[[#This Row],[Order Date]]),MONTH(Orders[[#This Row],[Order Date]]),1)</f>
        <v/>
      </c>
      <c r="F237" s="21">
        <f>_xlfn.MINIFS(Orders[Order Month],Orders[Customer ID],Orders[[#This Row],[Customer ID]])</f>
        <v/>
      </c>
      <c r="G237" s="22">
        <f>(YEAR(Orders[[#This Row],[Order Month]])-YEAR(Orders[[#This Row],[First Month]]))*12+MONTH(Orders[[#This Row],[Order Month]])-MONTH(Orders[[#This Row],[First Month]])</f>
        <v/>
      </c>
      <c r="H237" s="22">
        <f>IF(COUNTIFS(Orders[Customer ID],Orders[[#This Row],[Customer ID]],Orders[Order Month],Orders[[#This Row],[Order Month]],Orders[Order ID],"&lt;"&amp;Orders[[#This Row],[Order ID]])=0,1,0)</f>
        <v/>
      </c>
    </row>
    <row r="238">
      <c r="A238" s="18" t="n">
        <v>1234</v>
      </c>
      <c r="B238" s="19" t="n">
        <v>46114</v>
      </c>
      <c r="C238" s="18" t="inlineStr">
        <is>
          <t>T-263</t>
        </is>
      </c>
      <c r="D238" s="20" t="n">
        <v>730</v>
      </c>
      <c r="E238" s="21">
        <f>DATE(YEAR(Orders[[#This Row],[Order Date]]),MONTH(Orders[[#This Row],[Order Date]]),1)</f>
        <v/>
      </c>
      <c r="F238" s="21">
        <f>_xlfn.MINIFS(Orders[Order Month],Orders[Customer ID],Orders[[#This Row],[Customer ID]])</f>
        <v/>
      </c>
      <c r="G238" s="22">
        <f>(YEAR(Orders[[#This Row],[Order Month]])-YEAR(Orders[[#This Row],[First Month]]))*12+MONTH(Orders[[#This Row],[Order Month]])-MONTH(Orders[[#This Row],[First Month]])</f>
        <v/>
      </c>
      <c r="H238" s="22">
        <f>IF(COUNTIFS(Orders[Customer ID],Orders[[#This Row],[Customer ID]],Orders[Order Month],Orders[[#This Row],[Order Month]],Orders[Order ID],"&lt;"&amp;Orders[[#This Row],[Order ID]])=0,1,0)</f>
        <v/>
      </c>
    </row>
    <row r="239">
      <c r="A239" s="18" t="n">
        <v>1235</v>
      </c>
      <c r="B239" s="19" t="n">
        <v>46116</v>
      </c>
      <c r="C239" s="18" t="inlineStr">
        <is>
          <t>T-211</t>
        </is>
      </c>
      <c r="D239" s="20" t="n">
        <v>370</v>
      </c>
      <c r="E239" s="21">
        <f>DATE(YEAR(Orders[[#This Row],[Order Date]]),MONTH(Orders[[#This Row],[Order Date]]),1)</f>
        <v/>
      </c>
      <c r="F239" s="21">
        <f>_xlfn.MINIFS(Orders[Order Month],Orders[Customer ID],Orders[[#This Row],[Customer ID]])</f>
        <v/>
      </c>
      <c r="G239" s="22">
        <f>(YEAR(Orders[[#This Row],[Order Month]])-YEAR(Orders[[#This Row],[First Month]]))*12+MONTH(Orders[[#This Row],[Order Month]])-MONTH(Orders[[#This Row],[First Month]])</f>
        <v/>
      </c>
      <c r="H239" s="22">
        <f>IF(COUNTIFS(Orders[Customer ID],Orders[[#This Row],[Customer ID]],Orders[Order Month],Orders[[#This Row],[Order Month]],Orders[Order ID],"&lt;"&amp;Orders[[#This Row],[Order ID]])=0,1,0)</f>
        <v/>
      </c>
    </row>
    <row r="240">
      <c r="A240" s="18" t="n">
        <v>1236</v>
      </c>
      <c r="B240" s="19" t="n">
        <v>46116</v>
      </c>
      <c r="C240" s="18" t="inlineStr">
        <is>
          <t>T-222</t>
        </is>
      </c>
      <c r="D240" s="20" t="n">
        <v>250</v>
      </c>
      <c r="E240" s="21">
        <f>DATE(YEAR(Orders[[#This Row],[Order Date]]),MONTH(Orders[[#This Row],[Order Date]]),1)</f>
        <v/>
      </c>
      <c r="F240" s="21">
        <f>_xlfn.MINIFS(Orders[Order Month],Orders[Customer ID],Orders[[#This Row],[Customer ID]])</f>
        <v/>
      </c>
      <c r="G240" s="22">
        <f>(YEAR(Orders[[#This Row],[Order Month]])-YEAR(Orders[[#This Row],[First Month]]))*12+MONTH(Orders[[#This Row],[Order Month]])-MONTH(Orders[[#This Row],[First Month]])</f>
        <v/>
      </c>
      <c r="H240" s="22">
        <f>IF(COUNTIFS(Orders[Customer ID],Orders[[#This Row],[Customer ID]],Orders[Order Month],Orders[[#This Row],[Order Month]],Orders[Order ID],"&lt;"&amp;Orders[[#This Row],[Order ID]])=0,1,0)</f>
        <v/>
      </c>
    </row>
    <row r="241">
      <c r="A241" s="18" t="n">
        <v>1237</v>
      </c>
      <c r="B241" s="19" t="n">
        <v>46116</v>
      </c>
      <c r="C241" s="18" t="inlineStr">
        <is>
          <t>T-242</t>
        </is>
      </c>
      <c r="D241" s="20" t="n">
        <v>290</v>
      </c>
      <c r="E241" s="21">
        <f>DATE(YEAR(Orders[[#This Row],[Order Date]]),MONTH(Orders[[#This Row],[Order Date]]),1)</f>
        <v/>
      </c>
      <c r="F241" s="21">
        <f>_xlfn.MINIFS(Orders[Order Month],Orders[Customer ID],Orders[[#This Row],[Customer ID]])</f>
        <v/>
      </c>
      <c r="G241" s="22">
        <f>(YEAR(Orders[[#This Row],[Order Month]])-YEAR(Orders[[#This Row],[First Month]]))*12+MONTH(Orders[[#This Row],[Order Month]])-MONTH(Orders[[#This Row],[First Month]])</f>
        <v/>
      </c>
      <c r="H241" s="22">
        <f>IF(COUNTIFS(Orders[Customer ID],Orders[[#This Row],[Customer ID]],Orders[Order Month],Orders[[#This Row],[Order Month]],Orders[Order ID],"&lt;"&amp;Orders[[#This Row],[Order ID]])=0,1,0)</f>
        <v/>
      </c>
    </row>
    <row r="242">
      <c r="A242" s="18" t="n">
        <v>1238</v>
      </c>
      <c r="B242" s="19" t="n">
        <v>46116</v>
      </c>
      <c r="C242" s="18" t="inlineStr">
        <is>
          <t>T-252</t>
        </is>
      </c>
      <c r="D242" s="20" t="n">
        <v>280</v>
      </c>
      <c r="E242" s="21">
        <f>DATE(YEAR(Orders[[#This Row],[Order Date]]),MONTH(Orders[[#This Row],[Order Date]]),1)</f>
        <v/>
      </c>
      <c r="F242" s="21">
        <f>_xlfn.MINIFS(Orders[Order Month],Orders[Customer ID],Orders[[#This Row],[Customer ID]])</f>
        <v/>
      </c>
      <c r="G242" s="22">
        <f>(YEAR(Orders[[#This Row],[Order Month]])-YEAR(Orders[[#This Row],[First Month]]))*12+MONTH(Orders[[#This Row],[Order Month]])-MONTH(Orders[[#This Row],[First Month]])</f>
        <v/>
      </c>
      <c r="H242" s="22">
        <f>IF(COUNTIFS(Orders[Customer ID],Orders[[#This Row],[Customer ID]],Orders[Order Month],Orders[[#This Row],[Order Month]],Orders[Order ID],"&lt;"&amp;Orders[[#This Row],[Order ID]])=0,1,0)</f>
        <v/>
      </c>
    </row>
    <row r="243">
      <c r="A243" s="18" t="n">
        <v>1239</v>
      </c>
      <c r="B243" s="19" t="n">
        <v>46116</v>
      </c>
      <c r="C243" s="18" t="inlineStr">
        <is>
          <t>T-282</t>
        </is>
      </c>
      <c r="D243" s="20" t="n">
        <v>170</v>
      </c>
      <c r="E243" s="21">
        <f>DATE(YEAR(Orders[[#This Row],[Order Date]]),MONTH(Orders[[#This Row],[Order Date]]),1)</f>
        <v/>
      </c>
      <c r="F243" s="21">
        <f>_xlfn.MINIFS(Orders[Order Month],Orders[Customer ID],Orders[[#This Row],[Customer ID]])</f>
        <v/>
      </c>
      <c r="G243" s="22">
        <f>(YEAR(Orders[[#This Row],[Order Month]])-YEAR(Orders[[#This Row],[First Month]]))*12+MONTH(Orders[[#This Row],[Order Month]])-MONTH(Orders[[#This Row],[First Month]])</f>
        <v/>
      </c>
      <c r="H243" s="22">
        <f>IF(COUNTIFS(Orders[Customer ID],Orders[[#This Row],[Customer ID]],Orders[Order Month],Orders[[#This Row],[Order Month]],Orders[Order ID],"&lt;"&amp;Orders[[#This Row],[Order ID]])=0,1,0)</f>
        <v/>
      </c>
    </row>
    <row r="244">
      <c r="A244" s="18" t="n">
        <v>1240</v>
      </c>
      <c r="B244" s="19" t="n">
        <v>46117</v>
      </c>
      <c r="C244" s="18" t="inlineStr">
        <is>
          <t>T-242</t>
        </is>
      </c>
      <c r="D244" s="20" t="n">
        <v>790</v>
      </c>
      <c r="E244" s="21">
        <f>DATE(YEAR(Orders[[#This Row],[Order Date]]),MONTH(Orders[[#This Row],[Order Date]]),1)</f>
        <v/>
      </c>
      <c r="F244" s="21">
        <f>_xlfn.MINIFS(Orders[Order Month],Orders[Customer ID],Orders[[#This Row],[Customer ID]])</f>
        <v/>
      </c>
      <c r="G244" s="22">
        <f>(YEAR(Orders[[#This Row],[Order Month]])-YEAR(Orders[[#This Row],[First Month]]))*12+MONTH(Orders[[#This Row],[Order Month]])-MONTH(Orders[[#This Row],[First Month]])</f>
        <v/>
      </c>
      <c r="H244" s="22">
        <f>IF(COUNTIFS(Orders[Customer ID],Orders[[#This Row],[Customer ID]],Orders[Order Month],Orders[[#This Row],[Order Month]],Orders[Order ID],"&lt;"&amp;Orders[[#This Row],[Order ID]])=0,1,0)</f>
        <v/>
      </c>
    </row>
    <row r="245">
      <c r="A245" s="18" t="n">
        <v>1241</v>
      </c>
      <c r="B245" s="19" t="n">
        <v>46117</v>
      </c>
      <c r="C245" s="18" t="inlineStr">
        <is>
          <t>T-249</t>
        </is>
      </c>
      <c r="D245" s="20" t="n">
        <v>220</v>
      </c>
      <c r="E245" s="21">
        <f>DATE(YEAR(Orders[[#This Row],[Order Date]]),MONTH(Orders[[#This Row],[Order Date]]),1)</f>
        <v/>
      </c>
      <c r="F245" s="21">
        <f>_xlfn.MINIFS(Orders[Order Month],Orders[Customer ID],Orders[[#This Row],[Customer ID]])</f>
        <v/>
      </c>
      <c r="G245" s="22">
        <f>(YEAR(Orders[[#This Row],[Order Month]])-YEAR(Orders[[#This Row],[First Month]]))*12+MONTH(Orders[[#This Row],[Order Month]])-MONTH(Orders[[#This Row],[First Month]])</f>
        <v/>
      </c>
      <c r="H245" s="22">
        <f>IF(COUNTIFS(Orders[Customer ID],Orders[[#This Row],[Customer ID]],Orders[Order Month],Orders[[#This Row],[Order Month]],Orders[Order ID],"&lt;"&amp;Orders[[#This Row],[Order ID]])=0,1,0)</f>
        <v/>
      </c>
    </row>
    <row r="246">
      <c r="A246" s="18" t="n">
        <v>1242</v>
      </c>
      <c r="B246" s="19" t="n">
        <v>46117</v>
      </c>
      <c r="C246" s="18" t="inlineStr">
        <is>
          <t>T-279</t>
        </is>
      </c>
      <c r="D246" s="20" t="n">
        <v>270</v>
      </c>
      <c r="E246" s="21">
        <f>DATE(YEAR(Orders[[#This Row],[Order Date]]),MONTH(Orders[[#This Row],[Order Date]]),1)</f>
        <v/>
      </c>
      <c r="F246" s="21">
        <f>_xlfn.MINIFS(Orders[Order Month],Orders[Customer ID],Orders[[#This Row],[Customer ID]])</f>
        <v/>
      </c>
      <c r="G246" s="22">
        <f>(YEAR(Orders[[#This Row],[Order Month]])-YEAR(Orders[[#This Row],[First Month]]))*12+MONTH(Orders[[#This Row],[Order Month]])-MONTH(Orders[[#This Row],[First Month]])</f>
        <v/>
      </c>
      <c r="H246" s="22">
        <f>IF(COUNTIFS(Orders[Customer ID],Orders[[#This Row],[Customer ID]],Orders[Order Month],Orders[[#This Row],[Order Month]],Orders[Order ID],"&lt;"&amp;Orders[[#This Row],[Order ID]])=0,1,0)</f>
        <v/>
      </c>
    </row>
    <row r="247">
      <c r="A247" s="18" t="n">
        <v>1243</v>
      </c>
      <c r="B247" s="19" t="n">
        <v>46117</v>
      </c>
      <c r="C247" s="18" t="inlineStr">
        <is>
          <t>T-280</t>
        </is>
      </c>
      <c r="D247" s="20" t="n">
        <v>630</v>
      </c>
      <c r="E247" s="21">
        <f>DATE(YEAR(Orders[[#This Row],[Order Date]]),MONTH(Orders[[#This Row],[Order Date]]),1)</f>
        <v/>
      </c>
      <c r="F247" s="21">
        <f>_xlfn.MINIFS(Orders[Order Month],Orders[Customer ID],Orders[[#This Row],[Customer ID]])</f>
        <v/>
      </c>
      <c r="G247" s="22">
        <f>(YEAR(Orders[[#This Row],[Order Month]])-YEAR(Orders[[#This Row],[First Month]]))*12+MONTH(Orders[[#This Row],[Order Month]])-MONTH(Orders[[#This Row],[First Month]])</f>
        <v/>
      </c>
      <c r="H247" s="22">
        <f>IF(COUNTIFS(Orders[Customer ID],Orders[[#This Row],[Customer ID]],Orders[Order Month],Orders[[#This Row],[Order Month]],Orders[Order ID],"&lt;"&amp;Orders[[#This Row],[Order ID]])=0,1,0)</f>
        <v/>
      </c>
    </row>
    <row r="248">
      <c r="A248" s="18" t="n">
        <v>1244</v>
      </c>
      <c r="B248" s="19" t="n">
        <v>46118</v>
      </c>
      <c r="C248" s="18" t="inlineStr">
        <is>
          <t>T-201</t>
        </is>
      </c>
      <c r="D248" s="20" t="n">
        <v>340</v>
      </c>
      <c r="E248" s="21">
        <f>DATE(YEAR(Orders[[#This Row],[Order Date]]),MONTH(Orders[[#This Row],[Order Date]]),1)</f>
        <v/>
      </c>
      <c r="F248" s="21">
        <f>_xlfn.MINIFS(Orders[Order Month],Orders[Customer ID],Orders[[#This Row],[Customer ID]])</f>
        <v/>
      </c>
      <c r="G248" s="22">
        <f>(YEAR(Orders[[#This Row],[Order Month]])-YEAR(Orders[[#This Row],[First Month]]))*12+MONTH(Orders[[#This Row],[Order Month]])-MONTH(Orders[[#This Row],[First Month]])</f>
        <v/>
      </c>
      <c r="H248" s="22">
        <f>IF(COUNTIFS(Orders[Customer ID],Orders[[#This Row],[Customer ID]],Orders[Order Month],Orders[[#This Row],[Order Month]],Orders[Order ID],"&lt;"&amp;Orders[[#This Row],[Order ID]])=0,1,0)</f>
        <v/>
      </c>
    </row>
    <row r="249">
      <c r="A249" s="18" t="n">
        <v>1245</v>
      </c>
      <c r="B249" s="19" t="n">
        <v>46118</v>
      </c>
      <c r="C249" s="18" t="inlineStr">
        <is>
          <t>T-220</t>
        </is>
      </c>
      <c r="D249" s="20" t="n">
        <v>450</v>
      </c>
      <c r="E249" s="21">
        <f>DATE(YEAR(Orders[[#This Row],[Order Date]]),MONTH(Orders[[#This Row],[Order Date]]),1)</f>
        <v/>
      </c>
      <c r="F249" s="21">
        <f>_xlfn.MINIFS(Orders[Order Month],Orders[Customer ID],Orders[[#This Row],[Customer ID]])</f>
        <v/>
      </c>
      <c r="G249" s="22">
        <f>(YEAR(Orders[[#This Row],[Order Month]])-YEAR(Orders[[#This Row],[First Month]]))*12+MONTH(Orders[[#This Row],[Order Month]])-MONTH(Orders[[#This Row],[First Month]])</f>
        <v/>
      </c>
      <c r="H249" s="22">
        <f>IF(COUNTIFS(Orders[Customer ID],Orders[[#This Row],[Customer ID]],Orders[Order Month],Orders[[#This Row],[Order Month]],Orders[Order ID],"&lt;"&amp;Orders[[#This Row],[Order ID]])=0,1,0)</f>
        <v/>
      </c>
    </row>
    <row r="250">
      <c r="A250" s="18" t="n">
        <v>1246</v>
      </c>
      <c r="B250" s="19" t="n">
        <v>46118</v>
      </c>
      <c r="C250" s="18" t="inlineStr">
        <is>
          <t>T-243</t>
        </is>
      </c>
      <c r="D250" s="20" t="n">
        <v>730</v>
      </c>
      <c r="E250" s="21">
        <f>DATE(YEAR(Orders[[#This Row],[Order Date]]),MONTH(Orders[[#This Row],[Order Date]]),1)</f>
        <v/>
      </c>
      <c r="F250" s="21">
        <f>_xlfn.MINIFS(Orders[Order Month],Orders[Customer ID],Orders[[#This Row],[Customer ID]])</f>
        <v/>
      </c>
      <c r="G250" s="22">
        <f>(YEAR(Orders[[#This Row],[Order Month]])-YEAR(Orders[[#This Row],[First Month]]))*12+MONTH(Orders[[#This Row],[Order Month]])-MONTH(Orders[[#This Row],[First Month]])</f>
        <v/>
      </c>
      <c r="H250" s="22">
        <f>IF(COUNTIFS(Orders[Customer ID],Orders[[#This Row],[Customer ID]],Orders[Order Month],Orders[[#This Row],[Order Month]],Orders[Order ID],"&lt;"&amp;Orders[[#This Row],[Order ID]])=0,1,0)</f>
        <v/>
      </c>
    </row>
    <row r="251">
      <c r="A251" s="18" t="n">
        <v>1247</v>
      </c>
      <c r="B251" s="19" t="n">
        <v>46118</v>
      </c>
      <c r="C251" s="18" t="inlineStr">
        <is>
          <t>T-275</t>
        </is>
      </c>
      <c r="D251" s="20" t="n">
        <v>310</v>
      </c>
      <c r="E251" s="21">
        <f>DATE(YEAR(Orders[[#This Row],[Order Date]]),MONTH(Orders[[#This Row],[Order Date]]),1)</f>
        <v/>
      </c>
      <c r="F251" s="21">
        <f>_xlfn.MINIFS(Orders[Order Month],Orders[Customer ID],Orders[[#This Row],[Customer ID]])</f>
        <v/>
      </c>
      <c r="G251" s="22">
        <f>(YEAR(Orders[[#This Row],[Order Month]])-YEAR(Orders[[#This Row],[First Month]]))*12+MONTH(Orders[[#This Row],[Order Month]])-MONTH(Orders[[#This Row],[First Month]])</f>
        <v/>
      </c>
      <c r="H251" s="22">
        <f>IF(COUNTIFS(Orders[Customer ID],Orders[[#This Row],[Customer ID]],Orders[Order Month],Orders[[#This Row],[Order Month]],Orders[Order ID],"&lt;"&amp;Orders[[#This Row],[Order ID]])=0,1,0)</f>
        <v/>
      </c>
    </row>
    <row r="252">
      <c r="A252" s="18" t="n">
        <v>1248</v>
      </c>
      <c r="B252" s="19" t="n">
        <v>46119</v>
      </c>
      <c r="C252" s="18" t="inlineStr">
        <is>
          <t>T-258</t>
        </is>
      </c>
      <c r="D252" s="20" t="n">
        <v>180</v>
      </c>
      <c r="E252" s="21">
        <f>DATE(YEAR(Orders[[#This Row],[Order Date]]),MONTH(Orders[[#This Row],[Order Date]]),1)</f>
        <v/>
      </c>
      <c r="F252" s="21">
        <f>_xlfn.MINIFS(Orders[Order Month],Orders[Customer ID],Orders[[#This Row],[Customer ID]])</f>
        <v/>
      </c>
      <c r="G252" s="22">
        <f>(YEAR(Orders[[#This Row],[Order Month]])-YEAR(Orders[[#This Row],[First Month]]))*12+MONTH(Orders[[#This Row],[Order Month]])-MONTH(Orders[[#This Row],[First Month]])</f>
        <v/>
      </c>
      <c r="H252" s="22">
        <f>IF(COUNTIFS(Orders[Customer ID],Orders[[#This Row],[Customer ID]],Orders[Order Month],Orders[[#This Row],[Order Month]],Orders[Order ID],"&lt;"&amp;Orders[[#This Row],[Order ID]])=0,1,0)</f>
        <v/>
      </c>
    </row>
    <row r="253">
      <c r="A253" s="18" t="n">
        <v>1249</v>
      </c>
      <c r="B253" s="19" t="n">
        <v>46120</v>
      </c>
      <c r="C253" s="18" t="inlineStr">
        <is>
          <t>T-274</t>
        </is>
      </c>
      <c r="D253" s="20" t="n">
        <v>160</v>
      </c>
      <c r="E253" s="21">
        <f>DATE(YEAR(Orders[[#This Row],[Order Date]]),MONTH(Orders[[#This Row],[Order Date]]),1)</f>
        <v/>
      </c>
      <c r="F253" s="21">
        <f>_xlfn.MINIFS(Orders[Order Month],Orders[Customer ID],Orders[[#This Row],[Customer ID]])</f>
        <v/>
      </c>
      <c r="G253" s="22">
        <f>(YEAR(Orders[[#This Row],[Order Month]])-YEAR(Orders[[#This Row],[First Month]]))*12+MONTH(Orders[[#This Row],[Order Month]])-MONTH(Orders[[#This Row],[First Month]])</f>
        <v/>
      </c>
      <c r="H253" s="22">
        <f>IF(COUNTIFS(Orders[Customer ID],Orders[[#This Row],[Customer ID]],Orders[Order Month],Orders[[#This Row],[Order Month]],Orders[Order ID],"&lt;"&amp;Orders[[#This Row],[Order ID]])=0,1,0)</f>
        <v/>
      </c>
    </row>
    <row r="254">
      <c r="A254" s="18" t="n">
        <v>1250</v>
      </c>
      <c r="B254" s="19" t="n">
        <v>46120</v>
      </c>
      <c r="C254" s="18" t="inlineStr">
        <is>
          <t>T-285</t>
        </is>
      </c>
      <c r="D254" s="20" t="n">
        <v>880</v>
      </c>
      <c r="E254" s="21">
        <f>DATE(YEAR(Orders[[#This Row],[Order Date]]),MONTH(Orders[[#This Row],[Order Date]]),1)</f>
        <v/>
      </c>
      <c r="F254" s="21">
        <f>_xlfn.MINIFS(Orders[Order Month],Orders[Customer ID],Orders[[#This Row],[Customer ID]])</f>
        <v/>
      </c>
      <c r="G254" s="22">
        <f>(YEAR(Orders[[#This Row],[Order Month]])-YEAR(Orders[[#This Row],[First Month]]))*12+MONTH(Orders[[#This Row],[Order Month]])-MONTH(Orders[[#This Row],[First Month]])</f>
        <v/>
      </c>
      <c r="H254" s="22">
        <f>IF(COUNTIFS(Orders[Customer ID],Orders[[#This Row],[Customer ID]],Orders[Order Month],Orders[[#This Row],[Order Month]],Orders[Order ID],"&lt;"&amp;Orders[[#This Row],[Order ID]])=0,1,0)</f>
        <v/>
      </c>
    </row>
    <row r="255">
      <c r="A255" s="18" t="n">
        <v>1251</v>
      </c>
      <c r="B255" s="19" t="n">
        <v>46121</v>
      </c>
      <c r="C255" s="18" t="inlineStr">
        <is>
          <t>T-220</t>
        </is>
      </c>
      <c r="D255" s="20" t="n">
        <v>160</v>
      </c>
      <c r="E255" s="21">
        <f>DATE(YEAR(Orders[[#This Row],[Order Date]]),MONTH(Orders[[#This Row],[Order Date]]),1)</f>
        <v/>
      </c>
      <c r="F255" s="21">
        <f>_xlfn.MINIFS(Orders[Order Month],Orders[Customer ID],Orders[[#This Row],[Customer ID]])</f>
        <v/>
      </c>
      <c r="G255" s="22">
        <f>(YEAR(Orders[[#This Row],[Order Month]])-YEAR(Orders[[#This Row],[First Month]]))*12+MONTH(Orders[[#This Row],[Order Month]])-MONTH(Orders[[#This Row],[First Month]])</f>
        <v/>
      </c>
      <c r="H255" s="22">
        <f>IF(COUNTIFS(Orders[Customer ID],Orders[[#This Row],[Customer ID]],Orders[Order Month],Orders[[#This Row],[Order Month]],Orders[Order ID],"&lt;"&amp;Orders[[#This Row],[Order ID]])=0,1,0)</f>
        <v/>
      </c>
    </row>
    <row r="256">
      <c r="A256" s="18" t="n">
        <v>1252</v>
      </c>
      <c r="B256" s="19" t="n">
        <v>46121</v>
      </c>
      <c r="C256" s="18" t="inlineStr">
        <is>
          <t>T-281</t>
        </is>
      </c>
      <c r="D256" s="20" t="n">
        <v>160</v>
      </c>
      <c r="E256" s="21">
        <f>DATE(YEAR(Orders[[#This Row],[Order Date]]),MONTH(Orders[[#This Row],[Order Date]]),1)</f>
        <v/>
      </c>
      <c r="F256" s="21">
        <f>_xlfn.MINIFS(Orders[Order Month],Orders[Customer ID],Orders[[#This Row],[Customer ID]])</f>
        <v/>
      </c>
      <c r="G256" s="22">
        <f>(YEAR(Orders[[#This Row],[Order Month]])-YEAR(Orders[[#This Row],[First Month]]))*12+MONTH(Orders[[#This Row],[Order Month]])-MONTH(Orders[[#This Row],[First Month]])</f>
        <v/>
      </c>
      <c r="H256" s="22">
        <f>IF(COUNTIFS(Orders[Customer ID],Orders[[#This Row],[Customer ID]],Orders[Order Month],Orders[[#This Row],[Order Month]],Orders[Order ID],"&lt;"&amp;Orders[[#This Row],[Order ID]])=0,1,0)</f>
        <v/>
      </c>
    </row>
    <row r="257">
      <c r="A257" s="18" t="n">
        <v>1253</v>
      </c>
      <c r="B257" s="19" t="n">
        <v>46121</v>
      </c>
      <c r="C257" s="18" t="inlineStr">
        <is>
          <t>T-290</t>
        </is>
      </c>
      <c r="D257" s="20" t="n">
        <v>350</v>
      </c>
      <c r="E257" s="21">
        <f>DATE(YEAR(Orders[[#This Row],[Order Date]]),MONTH(Orders[[#This Row],[Order Date]]),1)</f>
        <v/>
      </c>
      <c r="F257" s="21">
        <f>_xlfn.MINIFS(Orders[Order Month],Orders[Customer ID],Orders[[#This Row],[Customer ID]])</f>
        <v/>
      </c>
      <c r="G257" s="22">
        <f>(YEAR(Orders[[#This Row],[Order Month]])-YEAR(Orders[[#This Row],[First Month]]))*12+MONTH(Orders[[#This Row],[Order Month]])-MONTH(Orders[[#This Row],[First Month]])</f>
        <v/>
      </c>
      <c r="H257" s="22">
        <f>IF(COUNTIFS(Orders[Customer ID],Orders[[#This Row],[Customer ID]],Orders[Order Month],Orders[[#This Row],[Order Month]],Orders[Order ID],"&lt;"&amp;Orders[[#This Row],[Order ID]])=0,1,0)</f>
        <v/>
      </c>
    </row>
    <row r="258">
      <c r="A258" s="18" t="n">
        <v>1254</v>
      </c>
      <c r="B258" s="19" t="n">
        <v>46122</v>
      </c>
      <c r="C258" s="18" t="inlineStr">
        <is>
          <t>T-228</t>
        </is>
      </c>
      <c r="D258" s="20" t="n">
        <v>360</v>
      </c>
      <c r="E258" s="21">
        <f>DATE(YEAR(Orders[[#This Row],[Order Date]]),MONTH(Orders[[#This Row],[Order Date]]),1)</f>
        <v/>
      </c>
      <c r="F258" s="21">
        <f>_xlfn.MINIFS(Orders[Order Month],Orders[Customer ID],Orders[[#This Row],[Customer ID]])</f>
        <v/>
      </c>
      <c r="G258" s="22">
        <f>(YEAR(Orders[[#This Row],[Order Month]])-YEAR(Orders[[#This Row],[First Month]]))*12+MONTH(Orders[[#This Row],[Order Month]])-MONTH(Orders[[#This Row],[First Month]])</f>
        <v/>
      </c>
      <c r="H258" s="22">
        <f>IF(COUNTIFS(Orders[Customer ID],Orders[[#This Row],[Customer ID]],Orders[Order Month],Orders[[#This Row],[Order Month]],Orders[Order ID],"&lt;"&amp;Orders[[#This Row],[Order ID]])=0,1,0)</f>
        <v/>
      </c>
    </row>
    <row r="259">
      <c r="A259" s="18" t="n">
        <v>1255</v>
      </c>
      <c r="B259" s="19" t="n">
        <v>46123</v>
      </c>
      <c r="C259" s="18" t="inlineStr">
        <is>
          <t>T-228</t>
        </is>
      </c>
      <c r="D259" s="20" t="n">
        <v>500</v>
      </c>
      <c r="E259" s="21">
        <f>DATE(YEAR(Orders[[#This Row],[Order Date]]),MONTH(Orders[[#This Row],[Order Date]]),1)</f>
        <v/>
      </c>
      <c r="F259" s="21">
        <f>_xlfn.MINIFS(Orders[Order Month],Orders[Customer ID],Orders[[#This Row],[Customer ID]])</f>
        <v/>
      </c>
      <c r="G259" s="22">
        <f>(YEAR(Orders[[#This Row],[Order Month]])-YEAR(Orders[[#This Row],[First Month]]))*12+MONTH(Orders[[#This Row],[Order Month]])-MONTH(Orders[[#This Row],[First Month]])</f>
        <v/>
      </c>
      <c r="H259" s="22">
        <f>IF(COUNTIFS(Orders[Customer ID],Orders[[#This Row],[Customer ID]],Orders[Order Month],Orders[[#This Row],[Order Month]],Orders[Order ID],"&lt;"&amp;Orders[[#This Row],[Order ID]])=0,1,0)</f>
        <v/>
      </c>
    </row>
    <row r="260">
      <c r="A260" s="18" t="n">
        <v>1256</v>
      </c>
      <c r="B260" s="19" t="n">
        <v>46123</v>
      </c>
      <c r="C260" s="18" t="inlineStr">
        <is>
          <t>T-281</t>
        </is>
      </c>
      <c r="D260" s="20" t="n">
        <v>690</v>
      </c>
      <c r="E260" s="21">
        <f>DATE(YEAR(Orders[[#This Row],[Order Date]]),MONTH(Orders[[#This Row],[Order Date]]),1)</f>
        <v/>
      </c>
      <c r="F260" s="21">
        <f>_xlfn.MINIFS(Orders[Order Month],Orders[Customer ID],Orders[[#This Row],[Customer ID]])</f>
        <v/>
      </c>
      <c r="G260" s="22">
        <f>(YEAR(Orders[[#This Row],[Order Month]])-YEAR(Orders[[#This Row],[First Month]]))*12+MONTH(Orders[[#This Row],[Order Month]])-MONTH(Orders[[#This Row],[First Month]])</f>
        <v/>
      </c>
      <c r="H260" s="22">
        <f>IF(COUNTIFS(Orders[Customer ID],Orders[[#This Row],[Customer ID]],Orders[Order Month],Orders[[#This Row],[Order Month]],Orders[Order ID],"&lt;"&amp;Orders[[#This Row],[Order ID]])=0,1,0)</f>
        <v/>
      </c>
    </row>
    <row r="261">
      <c r="A261" s="18" t="n">
        <v>1257</v>
      </c>
      <c r="B261" s="19" t="n">
        <v>46123</v>
      </c>
      <c r="C261" s="18" t="inlineStr">
        <is>
          <t>T-289</t>
        </is>
      </c>
      <c r="D261" s="20" t="n">
        <v>580</v>
      </c>
      <c r="E261" s="21">
        <f>DATE(YEAR(Orders[[#This Row],[Order Date]]),MONTH(Orders[[#This Row],[Order Date]]),1)</f>
        <v/>
      </c>
      <c r="F261" s="21">
        <f>_xlfn.MINIFS(Orders[Order Month],Orders[Customer ID],Orders[[#This Row],[Customer ID]])</f>
        <v/>
      </c>
      <c r="G261" s="22">
        <f>(YEAR(Orders[[#This Row],[Order Month]])-YEAR(Orders[[#This Row],[First Month]]))*12+MONTH(Orders[[#This Row],[Order Month]])-MONTH(Orders[[#This Row],[First Month]])</f>
        <v/>
      </c>
      <c r="H261" s="22">
        <f>IF(COUNTIFS(Orders[Customer ID],Orders[[#This Row],[Customer ID]],Orders[Order Month],Orders[[#This Row],[Order Month]],Orders[Order ID],"&lt;"&amp;Orders[[#This Row],[Order ID]])=0,1,0)</f>
        <v/>
      </c>
    </row>
    <row r="262">
      <c r="A262" s="18" t="n">
        <v>1258</v>
      </c>
      <c r="B262" s="19" t="n">
        <v>46123</v>
      </c>
      <c r="C262" s="18" t="inlineStr">
        <is>
          <t>T-292</t>
        </is>
      </c>
      <c r="D262" s="20" t="n">
        <v>270</v>
      </c>
      <c r="E262" s="21">
        <f>DATE(YEAR(Orders[[#This Row],[Order Date]]),MONTH(Orders[[#This Row],[Order Date]]),1)</f>
        <v/>
      </c>
      <c r="F262" s="21">
        <f>_xlfn.MINIFS(Orders[Order Month],Orders[Customer ID],Orders[[#This Row],[Customer ID]])</f>
        <v/>
      </c>
      <c r="G262" s="22">
        <f>(YEAR(Orders[[#This Row],[Order Month]])-YEAR(Orders[[#This Row],[First Month]]))*12+MONTH(Orders[[#This Row],[Order Month]])-MONTH(Orders[[#This Row],[First Month]])</f>
        <v/>
      </c>
      <c r="H262" s="22">
        <f>IF(COUNTIFS(Orders[Customer ID],Orders[[#This Row],[Customer ID]],Orders[Order Month],Orders[[#This Row],[Order Month]],Orders[Order ID],"&lt;"&amp;Orders[[#This Row],[Order ID]])=0,1,0)</f>
        <v/>
      </c>
    </row>
    <row r="263">
      <c r="A263" s="18" t="n">
        <v>1259</v>
      </c>
      <c r="B263" s="19" t="n">
        <v>46124</v>
      </c>
      <c r="C263" s="18" t="inlineStr">
        <is>
          <t>T-220</t>
        </is>
      </c>
      <c r="D263" s="20" t="n">
        <v>680</v>
      </c>
      <c r="E263" s="21">
        <f>DATE(YEAR(Orders[[#This Row],[Order Date]]),MONTH(Orders[[#This Row],[Order Date]]),1)</f>
        <v/>
      </c>
      <c r="F263" s="21">
        <f>_xlfn.MINIFS(Orders[Order Month],Orders[Customer ID],Orders[[#This Row],[Customer ID]])</f>
        <v/>
      </c>
      <c r="G263" s="22">
        <f>(YEAR(Orders[[#This Row],[Order Month]])-YEAR(Orders[[#This Row],[First Month]]))*12+MONTH(Orders[[#This Row],[Order Month]])-MONTH(Orders[[#This Row],[First Month]])</f>
        <v/>
      </c>
      <c r="H263" s="22">
        <f>IF(COUNTIFS(Orders[Customer ID],Orders[[#This Row],[Customer ID]],Orders[Order Month],Orders[[#This Row],[Order Month]],Orders[Order ID],"&lt;"&amp;Orders[[#This Row],[Order ID]])=0,1,0)</f>
        <v/>
      </c>
    </row>
    <row r="264">
      <c r="A264" s="18" t="n">
        <v>1260</v>
      </c>
      <c r="B264" s="19" t="n">
        <v>46124</v>
      </c>
      <c r="C264" s="18" t="inlineStr">
        <is>
          <t>T-251</t>
        </is>
      </c>
      <c r="D264" s="20" t="n">
        <v>780</v>
      </c>
      <c r="E264" s="21">
        <f>DATE(YEAR(Orders[[#This Row],[Order Date]]),MONTH(Orders[[#This Row],[Order Date]]),1)</f>
        <v/>
      </c>
      <c r="F264" s="21">
        <f>_xlfn.MINIFS(Orders[Order Month],Orders[Customer ID],Orders[[#This Row],[Customer ID]])</f>
        <v/>
      </c>
      <c r="G264" s="22">
        <f>(YEAR(Orders[[#This Row],[Order Month]])-YEAR(Orders[[#This Row],[First Month]]))*12+MONTH(Orders[[#This Row],[Order Month]])-MONTH(Orders[[#This Row],[First Month]])</f>
        <v/>
      </c>
      <c r="H264" s="22">
        <f>IF(COUNTIFS(Orders[Customer ID],Orders[[#This Row],[Customer ID]],Orders[Order Month],Orders[[#This Row],[Order Month]],Orders[Order ID],"&lt;"&amp;Orders[[#This Row],[Order ID]])=0,1,0)</f>
        <v/>
      </c>
    </row>
    <row r="265">
      <c r="A265" s="18" t="n">
        <v>1261</v>
      </c>
      <c r="B265" s="19" t="n">
        <v>46125</v>
      </c>
      <c r="C265" s="18" t="inlineStr">
        <is>
          <t>T-246</t>
        </is>
      </c>
      <c r="D265" s="20" t="n">
        <v>430</v>
      </c>
      <c r="E265" s="21">
        <f>DATE(YEAR(Orders[[#This Row],[Order Date]]),MONTH(Orders[[#This Row],[Order Date]]),1)</f>
        <v/>
      </c>
      <c r="F265" s="21">
        <f>_xlfn.MINIFS(Orders[Order Month],Orders[Customer ID],Orders[[#This Row],[Customer ID]])</f>
        <v/>
      </c>
      <c r="G265" s="22">
        <f>(YEAR(Orders[[#This Row],[Order Month]])-YEAR(Orders[[#This Row],[First Month]]))*12+MONTH(Orders[[#This Row],[Order Month]])-MONTH(Orders[[#This Row],[First Month]])</f>
        <v/>
      </c>
      <c r="H265" s="22">
        <f>IF(COUNTIFS(Orders[Customer ID],Orders[[#This Row],[Customer ID]],Orders[Order Month],Orders[[#This Row],[Order Month]],Orders[Order ID],"&lt;"&amp;Orders[[#This Row],[Order ID]])=0,1,0)</f>
        <v/>
      </c>
    </row>
    <row r="266">
      <c r="A266" s="18" t="n">
        <v>1262</v>
      </c>
      <c r="B266" s="19" t="n">
        <v>46126</v>
      </c>
      <c r="C266" s="18" t="inlineStr">
        <is>
          <t>T-242</t>
        </is>
      </c>
      <c r="D266" s="20" t="n">
        <v>270</v>
      </c>
      <c r="E266" s="21">
        <f>DATE(YEAR(Orders[[#This Row],[Order Date]]),MONTH(Orders[[#This Row],[Order Date]]),1)</f>
        <v/>
      </c>
      <c r="F266" s="21">
        <f>_xlfn.MINIFS(Orders[Order Month],Orders[Customer ID],Orders[[#This Row],[Customer ID]])</f>
        <v/>
      </c>
      <c r="G266" s="22">
        <f>(YEAR(Orders[[#This Row],[Order Month]])-YEAR(Orders[[#This Row],[First Month]]))*12+MONTH(Orders[[#This Row],[Order Month]])-MONTH(Orders[[#This Row],[First Month]])</f>
        <v/>
      </c>
      <c r="H266" s="22">
        <f>IF(COUNTIFS(Orders[Customer ID],Orders[[#This Row],[Customer ID]],Orders[Order Month],Orders[[#This Row],[Order Month]],Orders[Order ID],"&lt;"&amp;Orders[[#This Row],[Order ID]])=0,1,0)</f>
        <v/>
      </c>
    </row>
    <row r="267">
      <c r="A267" s="18" t="n">
        <v>1263</v>
      </c>
      <c r="B267" s="19" t="n">
        <v>46126</v>
      </c>
      <c r="C267" s="18" t="inlineStr">
        <is>
          <t>T-250</t>
        </is>
      </c>
      <c r="D267" s="20" t="n">
        <v>420</v>
      </c>
      <c r="E267" s="21">
        <f>DATE(YEAR(Orders[[#This Row],[Order Date]]),MONTH(Orders[[#This Row],[Order Date]]),1)</f>
        <v/>
      </c>
      <c r="F267" s="21">
        <f>_xlfn.MINIFS(Orders[Order Month],Orders[Customer ID],Orders[[#This Row],[Customer ID]])</f>
        <v/>
      </c>
      <c r="G267" s="22">
        <f>(YEAR(Orders[[#This Row],[Order Month]])-YEAR(Orders[[#This Row],[First Month]]))*12+MONTH(Orders[[#This Row],[Order Month]])-MONTH(Orders[[#This Row],[First Month]])</f>
        <v/>
      </c>
      <c r="H267" s="22">
        <f>IF(COUNTIFS(Orders[Customer ID],Orders[[#This Row],[Customer ID]],Orders[Order Month],Orders[[#This Row],[Order Month]],Orders[Order ID],"&lt;"&amp;Orders[[#This Row],[Order ID]])=0,1,0)</f>
        <v/>
      </c>
    </row>
    <row r="268">
      <c r="A268" s="18" t="n">
        <v>1264</v>
      </c>
      <c r="B268" s="19" t="n">
        <v>46127</v>
      </c>
      <c r="C268" s="18" t="inlineStr">
        <is>
          <t>T-269</t>
        </is>
      </c>
      <c r="D268" s="20" t="n">
        <v>450</v>
      </c>
      <c r="E268" s="21">
        <f>DATE(YEAR(Orders[[#This Row],[Order Date]]),MONTH(Orders[[#This Row],[Order Date]]),1)</f>
        <v/>
      </c>
      <c r="F268" s="21">
        <f>_xlfn.MINIFS(Orders[Order Month],Orders[Customer ID],Orders[[#This Row],[Customer ID]])</f>
        <v/>
      </c>
      <c r="G268" s="22">
        <f>(YEAR(Orders[[#This Row],[Order Month]])-YEAR(Orders[[#This Row],[First Month]]))*12+MONTH(Orders[[#This Row],[Order Month]])-MONTH(Orders[[#This Row],[First Month]])</f>
        <v/>
      </c>
      <c r="H268" s="22">
        <f>IF(COUNTIFS(Orders[Customer ID],Orders[[#This Row],[Customer ID]],Orders[Order Month],Orders[[#This Row],[Order Month]],Orders[Order ID],"&lt;"&amp;Orders[[#This Row],[Order ID]])=0,1,0)</f>
        <v/>
      </c>
    </row>
    <row r="269">
      <c r="A269" s="18" t="n">
        <v>1265</v>
      </c>
      <c r="B269" s="19" t="n">
        <v>46127</v>
      </c>
      <c r="C269" s="18" t="inlineStr">
        <is>
          <t>T-280</t>
        </is>
      </c>
      <c r="D269" s="20" t="n">
        <v>660</v>
      </c>
      <c r="E269" s="21">
        <f>DATE(YEAR(Orders[[#This Row],[Order Date]]),MONTH(Orders[[#This Row],[Order Date]]),1)</f>
        <v/>
      </c>
      <c r="F269" s="21">
        <f>_xlfn.MINIFS(Orders[Order Month],Orders[Customer ID],Orders[[#This Row],[Customer ID]])</f>
        <v/>
      </c>
      <c r="G269" s="22">
        <f>(YEAR(Orders[[#This Row],[Order Month]])-YEAR(Orders[[#This Row],[First Month]]))*12+MONTH(Orders[[#This Row],[Order Month]])-MONTH(Orders[[#This Row],[First Month]])</f>
        <v/>
      </c>
      <c r="H269" s="22">
        <f>IF(COUNTIFS(Orders[Customer ID],Orders[[#This Row],[Customer ID]],Orders[Order Month],Orders[[#This Row],[Order Month]],Orders[Order ID],"&lt;"&amp;Orders[[#This Row],[Order ID]])=0,1,0)</f>
        <v/>
      </c>
    </row>
    <row r="270">
      <c r="A270" s="18" t="n">
        <v>1266</v>
      </c>
      <c r="B270" s="19" t="n">
        <v>46127</v>
      </c>
      <c r="C270" s="18" t="inlineStr">
        <is>
          <t>T-287</t>
        </is>
      </c>
      <c r="D270" s="20" t="n">
        <v>250</v>
      </c>
      <c r="E270" s="21">
        <f>DATE(YEAR(Orders[[#This Row],[Order Date]]),MONTH(Orders[[#This Row],[Order Date]]),1)</f>
        <v/>
      </c>
      <c r="F270" s="21">
        <f>_xlfn.MINIFS(Orders[Order Month],Orders[Customer ID],Orders[[#This Row],[Customer ID]])</f>
        <v/>
      </c>
      <c r="G270" s="22">
        <f>(YEAR(Orders[[#This Row],[Order Month]])-YEAR(Orders[[#This Row],[First Month]]))*12+MONTH(Orders[[#This Row],[Order Month]])-MONTH(Orders[[#This Row],[First Month]])</f>
        <v/>
      </c>
      <c r="H270" s="22">
        <f>IF(COUNTIFS(Orders[Customer ID],Orders[[#This Row],[Customer ID]],Orders[Order Month],Orders[[#This Row],[Order Month]],Orders[Order ID],"&lt;"&amp;Orders[[#This Row],[Order ID]])=0,1,0)</f>
        <v/>
      </c>
    </row>
    <row r="271">
      <c r="A271" s="18" t="n">
        <v>1267</v>
      </c>
      <c r="B271" s="19" t="n">
        <v>46128</v>
      </c>
      <c r="C271" s="18" t="inlineStr">
        <is>
          <t>T-275</t>
        </is>
      </c>
      <c r="D271" s="20" t="n">
        <v>780</v>
      </c>
      <c r="E271" s="21">
        <f>DATE(YEAR(Orders[[#This Row],[Order Date]]),MONTH(Orders[[#This Row],[Order Date]]),1)</f>
        <v/>
      </c>
      <c r="F271" s="21">
        <f>_xlfn.MINIFS(Orders[Order Month],Orders[Customer ID],Orders[[#This Row],[Customer ID]])</f>
        <v/>
      </c>
      <c r="G271" s="22">
        <f>(YEAR(Orders[[#This Row],[Order Month]])-YEAR(Orders[[#This Row],[First Month]]))*12+MONTH(Orders[[#This Row],[Order Month]])-MONTH(Orders[[#This Row],[First Month]])</f>
        <v/>
      </c>
      <c r="H271" s="22">
        <f>IF(COUNTIFS(Orders[Customer ID],Orders[[#This Row],[Customer ID]],Orders[Order Month],Orders[[#This Row],[Order Month]],Orders[Order ID],"&lt;"&amp;Orders[[#This Row],[Order ID]])=0,1,0)</f>
        <v/>
      </c>
    </row>
    <row r="272">
      <c r="A272" s="18" t="n">
        <v>1268</v>
      </c>
      <c r="B272" s="19" t="n">
        <v>46128</v>
      </c>
      <c r="C272" s="18" t="inlineStr">
        <is>
          <t>T-279</t>
        </is>
      </c>
      <c r="D272" s="20" t="n">
        <v>460</v>
      </c>
      <c r="E272" s="21">
        <f>DATE(YEAR(Orders[[#This Row],[Order Date]]),MONTH(Orders[[#This Row],[Order Date]]),1)</f>
        <v/>
      </c>
      <c r="F272" s="21">
        <f>_xlfn.MINIFS(Orders[Order Month],Orders[Customer ID],Orders[[#This Row],[Customer ID]])</f>
        <v/>
      </c>
      <c r="G272" s="22">
        <f>(YEAR(Orders[[#This Row],[Order Month]])-YEAR(Orders[[#This Row],[First Month]]))*12+MONTH(Orders[[#This Row],[Order Month]])-MONTH(Orders[[#This Row],[First Month]])</f>
        <v/>
      </c>
      <c r="H272" s="22">
        <f>IF(COUNTIFS(Orders[Customer ID],Orders[[#This Row],[Customer ID]],Orders[Order Month],Orders[[#This Row],[Order Month]],Orders[Order ID],"&lt;"&amp;Orders[[#This Row],[Order ID]])=0,1,0)</f>
        <v/>
      </c>
    </row>
    <row r="273">
      <c r="A273" s="18" t="n">
        <v>1269</v>
      </c>
      <c r="B273" s="19" t="n">
        <v>46128</v>
      </c>
      <c r="C273" s="18" t="inlineStr">
        <is>
          <t>T-285</t>
        </is>
      </c>
      <c r="D273" s="20" t="n">
        <v>360</v>
      </c>
      <c r="E273" s="21">
        <f>DATE(YEAR(Orders[[#This Row],[Order Date]]),MONTH(Orders[[#This Row],[Order Date]]),1)</f>
        <v/>
      </c>
      <c r="F273" s="21">
        <f>_xlfn.MINIFS(Orders[Order Month],Orders[Customer ID],Orders[[#This Row],[Customer ID]])</f>
        <v/>
      </c>
      <c r="G273" s="22">
        <f>(YEAR(Orders[[#This Row],[Order Month]])-YEAR(Orders[[#This Row],[First Month]]))*12+MONTH(Orders[[#This Row],[Order Month]])-MONTH(Orders[[#This Row],[First Month]])</f>
        <v/>
      </c>
      <c r="H273" s="22">
        <f>IF(COUNTIFS(Orders[Customer ID],Orders[[#This Row],[Customer ID]],Orders[Order Month],Orders[[#This Row],[Order Month]],Orders[Order ID],"&lt;"&amp;Orders[[#This Row],[Order ID]])=0,1,0)</f>
        <v/>
      </c>
    </row>
    <row r="274">
      <c r="A274" s="18" t="n">
        <v>1270</v>
      </c>
      <c r="B274" s="19" t="n">
        <v>46129</v>
      </c>
      <c r="C274" s="18" t="inlineStr">
        <is>
          <t>T-201</t>
        </is>
      </c>
      <c r="D274" s="20" t="n">
        <v>550</v>
      </c>
      <c r="E274" s="21">
        <f>DATE(YEAR(Orders[[#This Row],[Order Date]]),MONTH(Orders[[#This Row],[Order Date]]),1)</f>
        <v/>
      </c>
      <c r="F274" s="21">
        <f>_xlfn.MINIFS(Orders[Order Month],Orders[Customer ID],Orders[[#This Row],[Customer ID]])</f>
        <v/>
      </c>
      <c r="G274" s="22">
        <f>(YEAR(Orders[[#This Row],[Order Month]])-YEAR(Orders[[#This Row],[First Month]]))*12+MONTH(Orders[[#This Row],[Order Month]])-MONTH(Orders[[#This Row],[First Month]])</f>
        <v/>
      </c>
      <c r="H274" s="22">
        <f>IF(COUNTIFS(Orders[Customer ID],Orders[[#This Row],[Customer ID]],Orders[Order Month],Orders[[#This Row],[Order Month]],Orders[Order ID],"&lt;"&amp;Orders[[#This Row],[Order ID]])=0,1,0)</f>
        <v/>
      </c>
    </row>
    <row r="275">
      <c r="A275" s="18" t="n">
        <v>1271</v>
      </c>
      <c r="B275" s="19" t="n">
        <v>46130</v>
      </c>
      <c r="C275" s="18" t="inlineStr">
        <is>
          <t>T-222</t>
        </is>
      </c>
      <c r="D275" s="20" t="n">
        <v>310</v>
      </c>
      <c r="E275" s="21">
        <f>DATE(YEAR(Orders[[#This Row],[Order Date]]),MONTH(Orders[[#This Row],[Order Date]]),1)</f>
        <v/>
      </c>
      <c r="F275" s="21">
        <f>_xlfn.MINIFS(Orders[Order Month],Orders[Customer ID],Orders[[#This Row],[Customer ID]])</f>
        <v/>
      </c>
      <c r="G275" s="22">
        <f>(YEAR(Orders[[#This Row],[Order Month]])-YEAR(Orders[[#This Row],[First Month]]))*12+MONTH(Orders[[#This Row],[Order Month]])-MONTH(Orders[[#This Row],[First Month]])</f>
        <v/>
      </c>
      <c r="H275" s="22">
        <f>IF(COUNTIFS(Orders[Customer ID],Orders[[#This Row],[Customer ID]],Orders[Order Month],Orders[[#This Row],[Order Month]],Orders[Order ID],"&lt;"&amp;Orders[[#This Row],[Order ID]])=0,1,0)</f>
        <v/>
      </c>
    </row>
    <row r="276">
      <c r="A276" s="18" t="n">
        <v>1272</v>
      </c>
      <c r="B276" s="19" t="n">
        <v>46130</v>
      </c>
      <c r="C276" s="18" t="inlineStr">
        <is>
          <t>T-284</t>
        </is>
      </c>
      <c r="D276" s="20" t="n">
        <v>270</v>
      </c>
      <c r="E276" s="21">
        <f>DATE(YEAR(Orders[[#This Row],[Order Date]]),MONTH(Orders[[#This Row],[Order Date]]),1)</f>
        <v/>
      </c>
      <c r="F276" s="21">
        <f>_xlfn.MINIFS(Orders[Order Month],Orders[Customer ID],Orders[[#This Row],[Customer ID]])</f>
        <v/>
      </c>
      <c r="G276" s="22">
        <f>(YEAR(Orders[[#This Row],[Order Month]])-YEAR(Orders[[#This Row],[First Month]]))*12+MONTH(Orders[[#This Row],[Order Month]])-MONTH(Orders[[#This Row],[First Month]])</f>
        <v/>
      </c>
      <c r="H276" s="22">
        <f>IF(COUNTIFS(Orders[Customer ID],Orders[[#This Row],[Customer ID]],Orders[Order Month],Orders[[#This Row],[Order Month]],Orders[Order ID],"&lt;"&amp;Orders[[#This Row],[Order ID]])=0,1,0)</f>
        <v/>
      </c>
    </row>
    <row r="277">
      <c r="A277" s="18" t="n">
        <v>1273</v>
      </c>
      <c r="B277" s="19" t="n">
        <v>46130</v>
      </c>
      <c r="C277" s="18" t="inlineStr">
        <is>
          <t>T-291</t>
        </is>
      </c>
      <c r="D277" s="20" t="n">
        <v>630</v>
      </c>
      <c r="E277" s="21">
        <f>DATE(YEAR(Orders[[#This Row],[Order Date]]),MONTH(Orders[[#This Row],[Order Date]]),1)</f>
        <v/>
      </c>
      <c r="F277" s="21">
        <f>_xlfn.MINIFS(Orders[Order Month],Orders[Customer ID],Orders[[#This Row],[Customer ID]])</f>
        <v/>
      </c>
      <c r="G277" s="22">
        <f>(YEAR(Orders[[#This Row],[Order Month]])-YEAR(Orders[[#This Row],[First Month]]))*12+MONTH(Orders[[#This Row],[Order Month]])-MONTH(Orders[[#This Row],[First Month]])</f>
        <v/>
      </c>
      <c r="H277" s="22">
        <f>IF(COUNTIFS(Orders[Customer ID],Orders[[#This Row],[Customer ID]],Orders[Order Month],Orders[[#This Row],[Order Month]],Orders[Order ID],"&lt;"&amp;Orders[[#This Row],[Order ID]])=0,1,0)</f>
        <v/>
      </c>
    </row>
    <row r="278">
      <c r="A278" s="18" t="n">
        <v>1274</v>
      </c>
      <c r="B278" s="19" t="n">
        <v>46132</v>
      </c>
      <c r="C278" s="18" t="inlineStr">
        <is>
          <t>T-208</t>
        </is>
      </c>
      <c r="D278" s="20" t="n">
        <v>720</v>
      </c>
      <c r="E278" s="21">
        <f>DATE(YEAR(Orders[[#This Row],[Order Date]]),MONTH(Orders[[#This Row],[Order Date]]),1)</f>
        <v/>
      </c>
      <c r="F278" s="21">
        <f>_xlfn.MINIFS(Orders[Order Month],Orders[Customer ID],Orders[[#This Row],[Customer ID]])</f>
        <v/>
      </c>
      <c r="G278" s="22">
        <f>(YEAR(Orders[[#This Row],[Order Month]])-YEAR(Orders[[#This Row],[First Month]]))*12+MONTH(Orders[[#This Row],[Order Month]])-MONTH(Orders[[#This Row],[First Month]])</f>
        <v/>
      </c>
      <c r="H278" s="22">
        <f>IF(COUNTIFS(Orders[Customer ID],Orders[[#This Row],[Customer ID]],Orders[Order Month],Orders[[#This Row],[Order Month]],Orders[Order ID],"&lt;"&amp;Orders[[#This Row],[Order ID]])=0,1,0)</f>
        <v/>
      </c>
    </row>
    <row r="279">
      <c r="A279" s="18" t="n">
        <v>1275</v>
      </c>
      <c r="B279" s="19" t="n">
        <v>46132</v>
      </c>
      <c r="C279" s="18" t="inlineStr">
        <is>
          <t>T-208</t>
        </is>
      </c>
      <c r="D279" s="20" t="n">
        <v>840</v>
      </c>
      <c r="E279" s="21">
        <f>DATE(YEAR(Orders[[#This Row],[Order Date]]),MONTH(Orders[[#This Row],[Order Date]]),1)</f>
        <v/>
      </c>
      <c r="F279" s="21">
        <f>_xlfn.MINIFS(Orders[Order Month],Orders[Customer ID],Orders[[#This Row],[Customer ID]])</f>
        <v/>
      </c>
      <c r="G279" s="22">
        <f>(YEAR(Orders[[#This Row],[Order Month]])-YEAR(Orders[[#This Row],[First Month]]))*12+MONTH(Orders[[#This Row],[Order Month]])-MONTH(Orders[[#This Row],[First Month]])</f>
        <v/>
      </c>
      <c r="H279" s="22">
        <f>IF(COUNTIFS(Orders[Customer ID],Orders[[#This Row],[Customer ID]],Orders[Order Month],Orders[[#This Row],[Order Month]],Orders[Order ID],"&lt;"&amp;Orders[[#This Row],[Order ID]])=0,1,0)</f>
        <v/>
      </c>
    </row>
    <row r="280">
      <c r="A280" s="18" t="n">
        <v>1276</v>
      </c>
      <c r="B280" s="19" t="n">
        <v>46132</v>
      </c>
      <c r="C280" s="18" t="inlineStr">
        <is>
          <t>T-251</t>
        </is>
      </c>
      <c r="D280" s="20" t="n">
        <v>600</v>
      </c>
      <c r="E280" s="21">
        <f>DATE(YEAR(Orders[[#This Row],[Order Date]]),MONTH(Orders[[#This Row],[Order Date]]),1)</f>
        <v/>
      </c>
      <c r="F280" s="21">
        <f>_xlfn.MINIFS(Orders[Order Month],Orders[Customer ID],Orders[[#This Row],[Customer ID]])</f>
        <v/>
      </c>
      <c r="G280" s="22">
        <f>(YEAR(Orders[[#This Row],[Order Month]])-YEAR(Orders[[#This Row],[First Month]]))*12+MONTH(Orders[[#This Row],[Order Month]])-MONTH(Orders[[#This Row],[First Month]])</f>
        <v/>
      </c>
      <c r="H280" s="22">
        <f>IF(COUNTIFS(Orders[Customer ID],Orders[[#This Row],[Customer ID]],Orders[Order Month],Orders[[#This Row],[Order Month]],Orders[Order ID],"&lt;"&amp;Orders[[#This Row],[Order ID]])=0,1,0)</f>
        <v/>
      </c>
    </row>
    <row r="281">
      <c r="A281" s="18" t="n">
        <v>1277</v>
      </c>
      <c r="B281" s="19" t="n">
        <v>46133</v>
      </c>
      <c r="C281" s="18" t="inlineStr">
        <is>
          <t>T-203</t>
        </is>
      </c>
      <c r="D281" s="20" t="n">
        <v>190</v>
      </c>
      <c r="E281" s="21">
        <f>DATE(YEAR(Orders[[#This Row],[Order Date]]),MONTH(Orders[[#This Row],[Order Date]]),1)</f>
        <v/>
      </c>
      <c r="F281" s="21">
        <f>_xlfn.MINIFS(Orders[Order Month],Orders[Customer ID],Orders[[#This Row],[Customer ID]])</f>
        <v/>
      </c>
      <c r="G281" s="22">
        <f>(YEAR(Orders[[#This Row],[Order Month]])-YEAR(Orders[[#This Row],[First Month]]))*12+MONTH(Orders[[#This Row],[Order Month]])-MONTH(Orders[[#This Row],[First Month]])</f>
        <v/>
      </c>
      <c r="H281" s="22">
        <f>IF(COUNTIFS(Orders[Customer ID],Orders[[#This Row],[Customer ID]],Orders[Order Month],Orders[[#This Row],[Order Month]],Orders[Order ID],"&lt;"&amp;Orders[[#This Row],[Order ID]])=0,1,0)</f>
        <v/>
      </c>
    </row>
    <row r="282">
      <c r="A282" s="18" t="n">
        <v>1278</v>
      </c>
      <c r="B282" s="19" t="n">
        <v>46133</v>
      </c>
      <c r="C282" s="18" t="inlineStr">
        <is>
          <t>T-211</t>
        </is>
      </c>
      <c r="D282" s="20" t="n">
        <v>810</v>
      </c>
      <c r="E282" s="21">
        <f>DATE(YEAR(Orders[[#This Row],[Order Date]]),MONTH(Orders[[#This Row],[Order Date]]),1)</f>
        <v/>
      </c>
      <c r="F282" s="21">
        <f>_xlfn.MINIFS(Orders[Order Month],Orders[Customer ID],Orders[[#This Row],[Customer ID]])</f>
        <v/>
      </c>
      <c r="G282" s="22">
        <f>(YEAR(Orders[[#This Row],[Order Month]])-YEAR(Orders[[#This Row],[First Month]]))*12+MONTH(Orders[[#This Row],[Order Month]])-MONTH(Orders[[#This Row],[First Month]])</f>
        <v/>
      </c>
      <c r="H282" s="22">
        <f>IF(COUNTIFS(Orders[Customer ID],Orders[[#This Row],[Customer ID]],Orders[Order Month],Orders[[#This Row],[Order Month]],Orders[Order ID],"&lt;"&amp;Orders[[#This Row],[Order ID]])=0,1,0)</f>
        <v/>
      </c>
    </row>
    <row r="283">
      <c r="A283" s="18" t="n">
        <v>1279</v>
      </c>
      <c r="B283" s="19" t="n">
        <v>46134</v>
      </c>
      <c r="C283" s="18" t="inlineStr">
        <is>
          <t>T-266</t>
        </is>
      </c>
      <c r="D283" s="20" t="n">
        <v>410</v>
      </c>
      <c r="E283" s="21">
        <f>DATE(YEAR(Orders[[#This Row],[Order Date]]),MONTH(Orders[[#This Row],[Order Date]]),1)</f>
        <v/>
      </c>
      <c r="F283" s="21">
        <f>_xlfn.MINIFS(Orders[Order Month],Orders[Customer ID],Orders[[#This Row],[Customer ID]])</f>
        <v/>
      </c>
      <c r="G283" s="22">
        <f>(YEAR(Orders[[#This Row],[Order Month]])-YEAR(Orders[[#This Row],[First Month]]))*12+MONTH(Orders[[#This Row],[Order Month]])-MONTH(Orders[[#This Row],[First Month]])</f>
        <v/>
      </c>
      <c r="H283" s="22">
        <f>IF(COUNTIFS(Orders[Customer ID],Orders[[#This Row],[Customer ID]],Orders[Order Month],Orders[[#This Row],[Order Month]],Orders[Order ID],"&lt;"&amp;Orders[[#This Row],[Order ID]])=0,1,0)</f>
        <v/>
      </c>
    </row>
    <row r="284">
      <c r="A284" s="18" t="n">
        <v>1280</v>
      </c>
      <c r="B284" s="19" t="n">
        <v>46134</v>
      </c>
      <c r="C284" s="18" t="inlineStr">
        <is>
          <t>T-281</t>
        </is>
      </c>
      <c r="D284" s="20" t="n">
        <v>380</v>
      </c>
      <c r="E284" s="21">
        <f>DATE(YEAR(Orders[[#This Row],[Order Date]]),MONTH(Orders[[#This Row],[Order Date]]),1)</f>
        <v/>
      </c>
      <c r="F284" s="21">
        <f>_xlfn.MINIFS(Orders[Order Month],Orders[Customer ID],Orders[[#This Row],[Customer ID]])</f>
        <v/>
      </c>
      <c r="G284" s="22">
        <f>(YEAR(Orders[[#This Row],[Order Month]])-YEAR(Orders[[#This Row],[First Month]]))*12+MONTH(Orders[[#This Row],[Order Month]])-MONTH(Orders[[#This Row],[First Month]])</f>
        <v/>
      </c>
      <c r="H284" s="22">
        <f>IF(COUNTIFS(Orders[Customer ID],Orders[[#This Row],[Customer ID]],Orders[Order Month],Orders[[#This Row],[Order Month]],Orders[Order ID],"&lt;"&amp;Orders[[#This Row],[Order ID]])=0,1,0)</f>
        <v/>
      </c>
    </row>
    <row r="285">
      <c r="A285" s="18" t="n">
        <v>1281</v>
      </c>
      <c r="B285" s="19" t="n">
        <v>46135</v>
      </c>
      <c r="C285" s="18" t="inlineStr">
        <is>
          <t>T-261</t>
        </is>
      </c>
      <c r="D285" s="20" t="n">
        <v>380</v>
      </c>
      <c r="E285" s="21">
        <f>DATE(YEAR(Orders[[#This Row],[Order Date]]),MONTH(Orders[[#This Row],[Order Date]]),1)</f>
        <v/>
      </c>
      <c r="F285" s="21">
        <f>_xlfn.MINIFS(Orders[Order Month],Orders[Customer ID],Orders[[#This Row],[Customer ID]])</f>
        <v/>
      </c>
      <c r="G285" s="22">
        <f>(YEAR(Orders[[#This Row],[Order Month]])-YEAR(Orders[[#This Row],[First Month]]))*12+MONTH(Orders[[#This Row],[Order Month]])-MONTH(Orders[[#This Row],[First Month]])</f>
        <v/>
      </c>
      <c r="H285" s="22">
        <f>IF(COUNTIFS(Orders[Customer ID],Orders[[#This Row],[Customer ID]],Orders[Order Month],Orders[[#This Row],[Order Month]],Orders[Order ID],"&lt;"&amp;Orders[[#This Row],[Order ID]])=0,1,0)</f>
        <v/>
      </c>
    </row>
    <row r="286">
      <c r="A286" s="18" t="n">
        <v>1282</v>
      </c>
      <c r="B286" s="19" t="n">
        <v>46135</v>
      </c>
      <c r="C286" s="18" t="inlineStr">
        <is>
          <t>T-278</t>
        </is>
      </c>
      <c r="D286" s="20" t="n">
        <v>280</v>
      </c>
      <c r="E286" s="21">
        <f>DATE(YEAR(Orders[[#This Row],[Order Date]]),MONTH(Orders[[#This Row],[Order Date]]),1)</f>
        <v/>
      </c>
      <c r="F286" s="21">
        <f>_xlfn.MINIFS(Orders[Order Month],Orders[Customer ID],Orders[[#This Row],[Customer ID]])</f>
        <v/>
      </c>
      <c r="G286" s="22">
        <f>(YEAR(Orders[[#This Row],[Order Month]])-YEAR(Orders[[#This Row],[First Month]]))*12+MONTH(Orders[[#This Row],[Order Month]])-MONTH(Orders[[#This Row],[First Month]])</f>
        <v/>
      </c>
      <c r="H286" s="22">
        <f>IF(COUNTIFS(Orders[Customer ID],Orders[[#This Row],[Customer ID]],Orders[Order Month],Orders[[#This Row],[Order Month]],Orders[Order ID],"&lt;"&amp;Orders[[#This Row],[Order ID]])=0,1,0)</f>
        <v/>
      </c>
    </row>
    <row r="287">
      <c r="A287" s="18" t="n">
        <v>1283</v>
      </c>
      <c r="B287" s="19" t="n">
        <v>46135</v>
      </c>
      <c r="C287" s="18" t="inlineStr">
        <is>
          <t>T-286</t>
        </is>
      </c>
      <c r="D287" s="20" t="n">
        <v>270</v>
      </c>
      <c r="E287" s="21">
        <f>DATE(YEAR(Orders[[#This Row],[Order Date]]),MONTH(Orders[[#This Row],[Order Date]]),1)</f>
        <v/>
      </c>
      <c r="F287" s="21">
        <f>_xlfn.MINIFS(Orders[Order Month],Orders[Customer ID],Orders[[#This Row],[Customer ID]])</f>
        <v/>
      </c>
      <c r="G287" s="22">
        <f>(YEAR(Orders[[#This Row],[Order Month]])-YEAR(Orders[[#This Row],[First Month]]))*12+MONTH(Orders[[#This Row],[Order Month]])-MONTH(Orders[[#This Row],[First Month]])</f>
        <v/>
      </c>
      <c r="H287" s="22">
        <f>IF(COUNTIFS(Orders[Customer ID],Orders[[#This Row],[Customer ID]],Orders[Order Month],Orders[[#This Row],[Order Month]],Orders[Order ID],"&lt;"&amp;Orders[[#This Row],[Order ID]])=0,1,0)</f>
        <v/>
      </c>
    </row>
    <row r="288">
      <c r="A288" s="18" t="n">
        <v>1284</v>
      </c>
      <c r="B288" s="19" t="n">
        <v>46136</v>
      </c>
      <c r="C288" s="18" t="inlineStr">
        <is>
          <t>T-203</t>
        </is>
      </c>
      <c r="D288" s="20" t="n">
        <v>520</v>
      </c>
      <c r="E288" s="21">
        <f>DATE(YEAR(Orders[[#This Row],[Order Date]]),MONTH(Orders[[#This Row],[Order Date]]),1)</f>
        <v/>
      </c>
      <c r="F288" s="21">
        <f>_xlfn.MINIFS(Orders[Order Month],Orders[Customer ID],Orders[[#This Row],[Customer ID]])</f>
        <v/>
      </c>
      <c r="G288" s="22">
        <f>(YEAR(Orders[[#This Row],[Order Month]])-YEAR(Orders[[#This Row],[First Month]]))*12+MONTH(Orders[[#This Row],[Order Month]])-MONTH(Orders[[#This Row],[First Month]])</f>
        <v/>
      </c>
      <c r="H288" s="22">
        <f>IF(COUNTIFS(Orders[Customer ID],Orders[[#This Row],[Customer ID]],Orders[Order Month],Orders[[#This Row],[Order Month]],Orders[Order ID],"&lt;"&amp;Orders[[#This Row],[Order ID]])=0,1,0)</f>
        <v/>
      </c>
    </row>
    <row r="289">
      <c r="A289" s="18" t="n">
        <v>1285</v>
      </c>
      <c r="B289" s="19" t="n">
        <v>46137</v>
      </c>
      <c r="C289" s="18" t="inlineStr">
        <is>
          <t>T-234</t>
        </is>
      </c>
      <c r="D289" s="20" t="n">
        <v>150</v>
      </c>
      <c r="E289" s="21">
        <f>DATE(YEAR(Orders[[#This Row],[Order Date]]),MONTH(Orders[[#This Row],[Order Date]]),1)</f>
        <v/>
      </c>
      <c r="F289" s="21">
        <f>_xlfn.MINIFS(Orders[Order Month],Orders[Customer ID],Orders[[#This Row],[Customer ID]])</f>
        <v/>
      </c>
      <c r="G289" s="22">
        <f>(YEAR(Orders[[#This Row],[Order Month]])-YEAR(Orders[[#This Row],[First Month]]))*12+MONTH(Orders[[#This Row],[Order Month]])-MONTH(Orders[[#This Row],[First Month]])</f>
        <v/>
      </c>
      <c r="H289" s="22">
        <f>IF(COUNTIFS(Orders[Customer ID],Orders[[#This Row],[Customer ID]],Orders[Order Month],Orders[[#This Row],[Order Month]],Orders[Order ID],"&lt;"&amp;Orders[[#This Row],[Order ID]])=0,1,0)</f>
        <v/>
      </c>
    </row>
    <row r="290">
      <c r="A290" s="18" t="n">
        <v>1286</v>
      </c>
      <c r="B290" s="19" t="n">
        <v>46138</v>
      </c>
      <c r="C290" s="18" t="inlineStr">
        <is>
          <t>T-211</t>
        </is>
      </c>
      <c r="D290" s="20" t="n">
        <v>780</v>
      </c>
      <c r="E290" s="21">
        <f>DATE(YEAR(Orders[[#This Row],[Order Date]]),MONTH(Orders[[#This Row],[Order Date]]),1)</f>
        <v/>
      </c>
      <c r="F290" s="21">
        <f>_xlfn.MINIFS(Orders[Order Month],Orders[Customer ID],Orders[[#This Row],[Customer ID]])</f>
        <v/>
      </c>
      <c r="G290" s="22">
        <f>(YEAR(Orders[[#This Row],[Order Month]])-YEAR(Orders[[#This Row],[First Month]]))*12+MONTH(Orders[[#This Row],[Order Month]])-MONTH(Orders[[#This Row],[First Month]])</f>
        <v/>
      </c>
      <c r="H290" s="22">
        <f>IF(COUNTIFS(Orders[Customer ID],Orders[[#This Row],[Customer ID]],Orders[Order Month],Orders[[#This Row],[Order Month]],Orders[Order ID],"&lt;"&amp;Orders[[#This Row],[Order ID]])=0,1,0)</f>
        <v/>
      </c>
    </row>
    <row r="291">
      <c r="A291" s="18" t="n">
        <v>1287</v>
      </c>
      <c r="B291" s="19" t="n">
        <v>46139</v>
      </c>
      <c r="C291" s="18" t="inlineStr">
        <is>
          <t>T-202</t>
        </is>
      </c>
      <c r="D291" s="20" t="n">
        <v>230</v>
      </c>
      <c r="E291" s="21">
        <f>DATE(YEAR(Orders[[#This Row],[Order Date]]),MONTH(Orders[[#This Row],[Order Date]]),1)</f>
        <v/>
      </c>
      <c r="F291" s="21">
        <f>_xlfn.MINIFS(Orders[Order Month],Orders[Customer ID],Orders[[#This Row],[Customer ID]])</f>
        <v/>
      </c>
      <c r="G291" s="22">
        <f>(YEAR(Orders[[#This Row],[Order Month]])-YEAR(Orders[[#This Row],[First Month]]))*12+MONTH(Orders[[#This Row],[Order Month]])-MONTH(Orders[[#This Row],[First Month]])</f>
        <v/>
      </c>
      <c r="H291" s="22">
        <f>IF(COUNTIFS(Orders[Customer ID],Orders[[#This Row],[Customer ID]],Orders[Order Month],Orders[[#This Row],[Order Month]],Orders[Order ID],"&lt;"&amp;Orders[[#This Row],[Order ID]])=0,1,0)</f>
        <v/>
      </c>
    </row>
    <row r="292">
      <c r="A292" s="18" t="n">
        <v>1288</v>
      </c>
      <c r="B292" s="19" t="n">
        <v>46139</v>
      </c>
      <c r="C292" s="18" t="inlineStr">
        <is>
          <t>T-275</t>
        </is>
      </c>
      <c r="D292" s="20" t="n">
        <v>780</v>
      </c>
      <c r="E292" s="21">
        <f>DATE(YEAR(Orders[[#This Row],[Order Date]]),MONTH(Orders[[#This Row],[Order Date]]),1)</f>
        <v/>
      </c>
      <c r="F292" s="21">
        <f>_xlfn.MINIFS(Orders[Order Month],Orders[Customer ID],Orders[[#This Row],[Customer ID]])</f>
        <v/>
      </c>
      <c r="G292" s="22">
        <f>(YEAR(Orders[[#This Row],[Order Month]])-YEAR(Orders[[#This Row],[First Month]]))*12+MONTH(Orders[[#This Row],[Order Month]])-MONTH(Orders[[#This Row],[First Month]])</f>
        <v/>
      </c>
      <c r="H292" s="22">
        <f>IF(COUNTIFS(Orders[Customer ID],Orders[[#This Row],[Customer ID]],Orders[Order Month],Orders[[#This Row],[Order Month]],Orders[Order ID],"&lt;"&amp;Orders[[#This Row],[Order ID]])=0,1,0)</f>
        <v/>
      </c>
    </row>
    <row r="293">
      <c r="A293" s="18" t="n">
        <v>1289</v>
      </c>
      <c r="B293" s="19" t="n">
        <v>46139</v>
      </c>
      <c r="C293" s="18" t="inlineStr">
        <is>
          <t>T-282</t>
        </is>
      </c>
      <c r="D293" s="20" t="n">
        <v>710</v>
      </c>
      <c r="E293" s="21">
        <f>DATE(YEAR(Orders[[#This Row],[Order Date]]),MONTH(Orders[[#This Row],[Order Date]]),1)</f>
        <v/>
      </c>
      <c r="F293" s="21">
        <f>_xlfn.MINIFS(Orders[Order Month],Orders[Customer ID],Orders[[#This Row],[Customer ID]])</f>
        <v/>
      </c>
      <c r="G293" s="22">
        <f>(YEAR(Orders[[#This Row],[Order Month]])-YEAR(Orders[[#This Row],[First Month]]))*12+MONTH(Orders[[#This Row],[Order Month]])-MONTH(Orders[[#This Row],[First Month]])</f>
        <v/>
      </c>
      <c r="H293" s="22">
        <f>IF(COUNTIFS(Orders[Customer ID],Orders[[#This Row],[Customer ID]],Orders[Order Month],Orders[[#This Row],[Order Month]],Orders[Order ID],"&lt;"&amp;Orders[[#This Row],[Order ID]])=0,1,0)</f>
        <v/>
      </c>
    </row>
    <row r="294">
      <c r="A294" s="18" t="n">
        <v>1290</v>
      </c>
      <c r="B294" s="19" t="n">
        <v>46140</v>
      </c>
      <c r="C294" s="18" t="inlineStr">
        <is>
          <t>T-235</t>
        </is>
      </c>
      <c r="D294" s="20" t="n">
        <v>630</v>
      </c>
      <c r="E294" s="21">
        <f>DATE(YEAR(Orders[[#This Row],[Order Date]]),MONTH(Orders[[#This Row],[Order Date]]),1)</f>
        <v/>
      </c>
      <c r="F294" s="21">
        <f>_xlfn.MINIFS(Orders[Order Month],Orders[Customer ID],Orders[[#This Row],[Customer ID]])</f>
        <v/>
      </c>
      <c r="G294" s="22">
        <f>(YEAR(Orders[[#This Row],[Order Month]])-YEAR(Orders[[#This Row],[First Month]]))*12+MONTH(Orders[[#This Row],[Order Month]])-MONTH(Orders[[#This Row],[First Month]])</f>
        <v/>
      </c>
      <c r="H294" s="22">
        <f>IF(COUNTIFS(Orders[Customer ID],Orders[[#This Row],[Customer ID]],Orders[Order Month],Orders[[#This Row],[Order Month]],Orders[Order ID],"&lt;"&amp;Orders[[#This Row],[Order ID]])=0,1,0)</f>
        <v/>
      </c>
    </row>
    <row r="295">
      <c r="A295" s="18" t="n">
        <v>1291</v>
      </c>
      <c r="B295" s="19" t="n">
        <v>46140</v>
      </c>
      <c r="C295" s="18" t="inlineStr">
        <is>
          <t>T-252</t>
        </is>
      </c>
      <c r="D295" s="20" t="n">
        <v>870</v>
      </c>
      <c r="E295" s="21">
        <f>DATE(YEAR(Orders[[#This Row],[Order Date]]),MONTH(Orders[[#This Row],[Order Date]]),1)</f>
        <v/>
      </c>
      <c r="F295" s="21">
        <f>_xlfn.MINIFS(Orders[Order Month],Orders[Customer ID],Orders[[#This Row],[Customer ID]])</f>
        <v/>
      </c>
      <c r="G295" s="22">
        <f>(YEAR(Orders[[#This Row],[Order Month]])-YEAR(Orders[[#This Row],[First Month]]))*12+MONTH(Orders[[#This Row],[Order Month]])-MONTH(Orders[[#This Row],[First Month]])</f>
        <v/>
      </c>
      <c r="H295" s="22">
        <f>IF(COUNTIFS(Orders[Customer ID],Orders[[#This Row],[Customer ID]],Orders[Order Month],Orders[[#This Row],[Order Month]],Orders[Order ID],"&lt;"&amp;Orders[[#This Row],[Order ID]])=0,1,0)</f>
        <v/>
      </c>
    </row>
    <row r="296">
      <c r="A296" s="18" t="n">
        <v>1292</v>
      </c>
      <c r="B296" s="19" t="n">
        <v>46140</v>
      </c>
      <c r="C296" s="18" t="inlineStr">
        <is>
          <t>T-283</t>
        </is>
      </c>
      <c r="D296" s="20" t="n">
        <v>440</v>
      </c>
      <c r="E296" s="21">
        <f>DATE(YEAR(Orders[[#This Row],[Order Date]]),MONTH(Orders[[#This Row],[Order Date]]),1)</f>
        <v/>
      </c>
      <c r="F296" s="21">
        <f>_xlfn.MINIFS(Orders[Order Month],Orders[Customer ID],Orders[[#This Row],[Customer ID]])</f>
        <v/>
      </c>
      <c r="G296" s="22">
        <f>(YEAR(Orders[[#This Row],[Order Month]])-YEAR(Orders[[#This Row],[First Month]]))*12+MONTH(Orders[[#This Row],[Order Month]])-MONTH(Orders[[#This Row],[First Month]])</f>
        <v/>
      </c>
      <c r="H296" s="22">
        <f>IF(COUNTIFS(Orders[Customer ID],Orders[[#This Row],[Customer ID]],Orders[Order Month],Orders[[#This Row],[Order Month]],Orders[Order ID],"&lt;"&amp;Orders[[#This Row],[Order ID]])=0,1,0)</f>
        <v/>
      </c>
    </row>
    <row r="297">
      <c r="A297" s="18" t="n">
        <v>1293</v>
      </c>
      <c r="B297" s="19" t="n">
        <v>46142</v>
      </c>
      <c r="C297" s="18" t="inlineStr">
        <is>
          <t>T-202</t>
        </is>
      </c>
      <c r="D297" s="20" t="n">
        <v>700</v>
      </c>
      <c r="E297" s="21">
        <f>DATE(YEAR(Orders[[#This Row],[Order Date]]),MONTH(Orders[[#This Row],[Order Date]]),1)</f>
        <v/>
      </c>
      <c r="F297" s="21">
        <f>_xlfn.MINIFS(Orders[Order Month],Orders[Customer ID],Orders[[#This Row],[Customer ID]])</f>
        <v/>
      </c>
      <c r="G297" s="22">
        <f>(YEAR(Orders[[#This Row],[Order Month]])-YEAR(Orders[[#This Row],[First Month]]))*12+MONTH(Orders[[#This Row],[Order Month]])-MONTH(Orders[[#This Row],[First Month]])</f>
        <v/>
      </c>
      <c r="H297" s="22">
        <f>IF(COUNTIFS(Orders[Customer ID],Orders[[#This Row],[Customer ID]],Orders[Order Month],Orders[[#This Row],[Order Month]],Orders[Order ID],"&lt;"&amp;Orders[[#This Row],[Order ID]])=0,1,0)</f>
        <v/>
      </c>
    </row>
    <row r="298">
      <c r="A298" s="18" t="n">
        <v>1294</v>
      </c>
      <c r="B298" s="19" t="n">
        <v>46143</v>
      </c>
      <c r="C298" s="18" t="inlineStr">
        <is>
          <t>T-297</t>
        </is>
      </c>
      <c r="D298" s="20" t="n">
        <v>630</v>
      </c>
      <c r="E298" s="21">
        <f>DATE(YEAR(Orders[[#This Row],[Order Date]]),MONTH(Orders[[#This Row],[Order Date]]),1)</f>
        <v/>
      </c>
      <c r="F298" s="21">
        <f>_xlfn.MINIFS(Orders[Order Month],Orders[Customer ID],Orders[[#This Row],[Customer ID]])</f>
        <v/>
      </c>
      <c r="G298" s="22">
        <f>(YEAR(Orders[[#This Row],[Order Month]])-YEAR(Orders[[#This Row],[First Month]]))*12+MONTH(Orders[[#This Row],[Order Month]])-MONTH(Orders[[#This Row],[First Month]])</f>
        <v/>
      </c>
      <c r="H298" s="22">
        <f>IF(COUNTIFS(Orders[Customer ID],Orders[[#This Row],[Customer ID]],Orders[Order Month],Orders[[#This Row],[Order Month]],Orders[Order ID],"&lt;"&amp;Orders[[#This Row],[Order ID]])=0,1,0)</f>
        <v/>
      </c>
    </row>
    <row r="299">
      <c r="A299" s="18" t="n">
        <v>1295</v>
      </c>
      <c r="B299" s="19" t="n">
        <v>46144</v>
      </c>
      <c r="C299" s="18" t="inlineStr">
        <is>
          <t>T-251</t>
        </is>
      </c>
      <c r="D299" s="20" t="n">
        <v>670</v>
      </c>
      <c r="E299" s="21">
        <f>DATE(YEAR(Orders[[#This Row],[Order Date]]),MONTH(Orders[[#This Row],[Order Date]]),1)</f>
        <v/>
      </c>
      <c r="F299" s="21">
        <f>_xlfn.MINIFS(Orders[Order Month],Orders[Customer ID],Orders[[#This Row],[Customer ID]])</f>
        <v/>
      </c>
      <c r="G299" s="22">
        <f>(YEAR(Orders[[#This Row],[Order Month]])-YEAR(Orders[[#This Row],[First Month]]))*12+MONTH(Orders[[#This Row],[Order Month]])-MONTH(Orders[[#This Row],[First Month]])</f>
        <v/>
      </c>
      <c r="H299" s="22">
        <f>IF(COUNTIFS(Orders[Customer ID],Orders[[#This Row],[Customer ID]],Orders[Order Month],Orders[[#This Row],[Order Month]],Orders[Order ID],"&lt;"&amp;Orders[[#This Row],[Order ID]])=0,1,0)</f>
        <v/>
      </c>
    </row>
    <row r="300">
      <c r="A300" s="18" t="n">
        <v>1296</v>
      </c>
      <c r="B300" s="19" t="n">
        <v>46144</v>
      </c>
      <c r="C300" s="18" t="inlineStr">
        <is>
          <t>T-266</t>
        </is>
      </c>
      <c r="D300" s="20" t="n">
        <v>270</v>
      </c>
      <c r="E300" s="21">
        <f>DATE(YEAR(Orders[[#This Row],[Order Date]]),MONTH(Orders[[#This Row],[Order Date]]),1)</f>
        <v/>
      </c>
      <c r="F300" s="21">
        <f>_xlfn.MINIFS(Orders[Order Month],Orders[Customer ID],Orders[[#This Row],[Customer ID]])</f>
        <v/>
      </c>
      <c r="G300" s="22">
        <f>(YEAR(Orders[[#This Row],[Order Month]])-YEAR(Orders[[#This Row],[First Month]]))*12+MONTH(Orders[[#This Row],[Order Month]])-MONTH(Orders[[#This Row],[First Month]])</f>
        <v/>
      </c>
      <c r="H300" s="22">
        <f>IF(COUNTIFS(Orders[Customer ID],Orders[[#This Row],[Customer ID]],Orders[Order Month],Orders[[#This Row],[Order Month]],Orders[Order ID],"&lt;"&amp;Orders[[#This Row],[Order ID]])=0,1,0)</f>
        <v/>
      </c>
    </row>
    <row r="301">
      <c r="A301" s="18" t="n">
        <v>1297</v>
      </c>
      <c r="B301" s="19" t="n">
        <v>46144</v>
      </c>
      <c r="C301" s="18" t="inlineStr">
        <is>
          <t>T-281</t>
        </is>
      </c>
      <c r="D301" s="20" t="n">
        <v>880</v>
      </c>
      <c r="E301" s="21">
        <f>DATE(YEAR(Orders[[#This Row],[Order Date]]),MONTH(Orders[[#This Row],[Order Date]]),1)</f>
        <v/>
      </c>
      <c r="F301" s="21">
        <f>_xlfn.MINIFS(Orders[Order Month],Orders[Customer ID],Orders[[#This Row],[Customer ID]])</f>
        <v/>
      </c>
      <c r="G301" s="22">
        <f>(YEAR(Orders[[#This Row],[Order Month]])-YEAR(Orders[[#This Row],[First Month]]))*12+MONTH(Orders[[#This Row],[Order Month]])-MONTH(Orders[[#This Row],[First Month]])</f>
        <v/>
      </c>
      <c r="H301" s="22">
        <f>IF(COUNTIFS(Orders[Customer ID],Orders[[#This Row],[Customer ID]],Orders[Order Month],Orders[[#This Row],[Order Month]],Orders[Order ID],"&lt;"&amp;Orders[[#This Row],[Order ID]])=0,1,0)</f>
        <v/>
      </c>
    </row>
    <row r="302">
      <c r="A302" s="18" t="n">
        <v>1298</v>
      </c>
      <c r="B302" s="19" t="n">
        <v>46144</v>
      </c>
      <c r="C302" s="18" t="inlineStr">
        <is>
          <t>T-294</t>
        </is>
      </c>
      <c r="D302" s="20" t="n">
        <v>540</v>
      </c>
      <c r="E302" s="21">
        <f>DATE(YEAR(Orders[[#This Row],[Order Date]]),MONTH(Orders[[#This Row],[Order Date]]),1)</f>
        <v/>
      </c>
      <c r="F302" s="21">
        <f>_xlfn.MINIFS(Orders[Order Month],Orders[Customer ID],Orders[[#This Row],[Customer ID]])</f>
        <v/>
      </c>
      <c r="G302" s="22">
        <f>(YEAR(Orders[[#This Row],[Order Month]])-YEAR(Orders[[#This Row],[First Month]]))*12+MONTH(Orders[[#This Row],[Order Month]])-MONTH(Orders[[#This Row],[First Month]])</f>
        <v/>
      </c>
      <c r="H302" s="22">
        <f>IF(COUNTIFS(Orders[Customer ID],Orders[[#This Row],[Customer ID]],Orders[Order Month],Orders[[#This Row],[Order Month]],Orders[Order ID],"&lt;"&amp;Orders[[#This Row],[Order ID]])=0,1,0)</f>
        <v/>
      </c>
    </row>
    <row r="303">
      <c r="A303" s="18" t="n">
        <v>1299</v>
      </c>
      <c r="B303" s="19" t="n">
        <v>46144</v>
      </c>
      <c r="C303" s="18" t="inlineStr">
        <is>
          <t>T-296</t>
        </is>
      </c>
      <c r="D303" s="20" t="n">
        <v>260</v>
      </c>
      <c r="E303" s="21">
        <f>DATE(YEAR(Orders[[#This Row],[Order Date]]),MONTH(Orders[[#This Row],[Order Date]]),1)</f>
        <v/>
      </c>
      <c r="F303" s="21">
        <f>_xlfn.MINIFS(Orders[Order Month],Orders[Customer ID],Orders[[#This Row],[Customer ID]])</f>
        <v/>
      </c>
      <c r="G303" s="22">
        <f>(YEAR(Orders[[#This Row],[Order Month]])-YEAR(Orders[[#This Row],[First Month]]))*12+MONTH(Orders[[#This Row],[Order Month]])-MONTH(Orders[[#This Row],[First Month]])</f>
        <v/>
      </c>
      <c r="H303" s="22">
        <f>IF(COUNTIFS(Orders[Customer ID],Orders[[#This Row],[Customer ID]],Orders[Order Month],Orders[[#This Row],[Order Month]],Orders[Order ID],"&lt;"&amp;Orders[[#This Row],[Order ID]])=0,1,0)</f>
        <v/>
      </c>
    </row>
    <row r="304">
      <c r="A304" s="18" t="n">
        <v>1300</v>
      </c>
      <c r="B304" s="19" t="n">
        <v>46144</v>
      </c>
      <c r="C304" s="18" t="inlineStr">
        <is>
          <t>T-299</t>
        </is>
      </c>
      <c r="D304" s="20" t="n">
        <v>260</v>
      </c>
      <c r="E304" s="21">
        <f>DATE(YEAR(Orders[[#This Row],[Order Date]]),MONTH(Orders[[#This Row],[Order Date]]),1)</f>
        <v/>
      </c>
      <c r="F304" s="21">
        <f>_xlfn.MINIFS(Orders[Order Month],Orders[Customer ID],Orders[[#This Row],[Customer ID]])</f>
        <v/>
      </c>
      <c r="G304" s="22">
        <f>(YEAR(Orders[[#This Row],[Order Month]])-YEAR(Orders[[#This Row],[First Month]]))*12+MONTH(Orders[[#This Row],[Order Month]])-MONTH(Orders[[#This Row],[First Month]])</f>
        <v/>
      </c>
      <c r="H304" s="22">
        <f>IF(COUNTIFS(Orders[Customer ID],Orders[[#This Row],[Customer ID]],Orders[Order Month],Orders[[#This Row],[Order Month]],Orders[Order ID],"&lt;"&amp;Orders[[#This Row],[Order ID]])=0,1,0)</f>
        <v/>
      </c>
    </row>
    <row r="305">
      <c r="A305" s="18" t="n">
        <v>1301</v>
      </c>
      <c r="B305" s="19" t="n">
        <v>46144</v>
      </c>
      <c r="C305" s="18" t="inlineStr">
        <is>
          <t>T-302</t>
        </is>
      </c>
      <c r="D305" s="20" t="n">
        <v>180</v>
      </c>
      <c r="E305" s="21">
        <f>DATE(YEAR(Orders[[#This Row],[Order Date]]),MONTH(Orders[[#This Row],[Order Date]]),1)</f>
        <v/>
      </c>
      <c r="F305" s="21">
        <f>_xlfn.MINIFS(Orders[Order Month],Orders[Customer ID],Orders[[#This Row],[Customer ID]])</f>
        <v/>
      </c>
      <c r="G305" s="22">
        <f>(YEAR(Orders[[#This Row],[Order Month]])-YEAR(Orders[[#This Row],[First Month]]))*12+MONTH(Orders[[#This Row],[Order Month]])-MONTH(Orders[[#This Row],[First Month]])</f>
        <v/>
      </c>
      <c r="H305" s="22">
        <f>IF(COUNTIFS(Orders[Customer ID],Orders[[#This Row],[Customer ID]],Orders[Order Month],Orders[[#This Row],[Order Month]],Orders[Order ID],"&lt;"&amp;Orders[[#This Row],[Order ID]])=0,1,0)</f>
        <v/>
      </c>
    </row>
    <row r="306">
      <c r="A306" s="18" t="n">
        <v>1302</v>
      </c>
      <c r="B306" s="19" t="n">
        <v>46145</v>
      </c>
      <c r="C306" s="18" t="inlineStr">
        <is>
          <t>T-240</t>
        </is>
      </c>
      <c r="D306" s="20" t="n">
        <v>420</v>
      </c>
      <c r="E306" s="21">
        <f>DATE(YEAR(Orders[[#This Row],[Order Date]]),MONTH(Orders[[#This Row],[Order Date]]),1)</f>
        <v/>
      </c>
      <c r="F306" s="21">
        <f>_xlfn.MINIFS(Orders[Order Month],Orders[Customer ID],Orders[[#This Row],[Customer ID]])</f>
        <v/>
      </c>
      <c r="G306" s="22">
        <f>(YEAR(Orders[[#This Row],[Order Month]])-YEAR(Orders[[#This Row],[First Month]]))*12+MONTH(Orders[[#This Row],[Order Month]])-MONTH(Orders[[#This Row],[First Month]])</f>
        <v/>
      </c>
      <c r="H306" s="22">
        <f>IF(COUNTIFS(Orders[Customer ID],Orders[[#This Row],[Customer ID]],Orders[Order Month],Orders[[#This Row],[Order Month]],Orders[Order ID],"&lt;"&amp;Orders[[#This Row],[Order ID]])=0,1,0)</f>
        <v/>
      </c>
    </row>
    <row r="307">
      <c r="A307" s="18" t="n">
        <v>1303</v>
      </c>
      <c r="B307" s="19" t="n">
        <v>46145</v>
      </c>
      <c r="C307" s="18" t="inlineStr">
        <is>
          <t>T-271</t>
        </is>
      </c>
      <c r="D307" s="20" t="n">
        <v>850</v>
      </c>
      <c r="E307" s="21">
        <f>DATE(YEAR(Orders[[#This Row],[Order Date]]),MONTH(Orders[[#This Row],[Order Date]]),1)</f>
        <v/>
      </c>
      <c r="F307" s="21">
        <f>_xlfn.MINIFS(Orders[Order Month],Orders[Customer ID],Orders[[#This Row],[Customer ID]])</f>
        <v/>
      </c>
      <c r="G307" s="22">
        <f>(YEAR(Orders[[#This Row],[Order Month]])-YEAR(Orders[[#This Row],[First Month]]))*12+MONTH(Orders[[#This Row],[Order Month]])-MONTH(Orders[[#This Row],[First Month]])</f>
        <v/>
      </c>
      <c r="H307" s="22">
        <f>IF(COUNTIFS(Orders[Customer ID],Orders[[#This Row],[Customer ID]],Orders[Order Month],Orders[[#This Row],[Order Month]],Orders[Order ID],"&lt;"&amp;Orders[[#This Row],[Order ID]])=0,1,0)</f>
        <v/>
      </c>
    </row>
    <row r="308">
      <c r="A308" s="18" t="n">
        <v>1304</v>
      </c>
      <c r="B308" s="19" t="n">
        <v>46145</v>
      </c>
      <c r="C308" s="18" t="inlineStr">
        <is>
          <t>T-301</t>
        </is>
      </c>
      <c r="D308" s="20" t="n">
        <v>190</v>
      </c>
      <c r="E308" s="21">
        <f>DATE(YEAR(Orders[[#This Row],[Order Date]]),MONTH(Orders[[#This Row],[Order Date]]),1)</f>
        <v/>
      </c>
      <c r="F308" s="21">
        <f>_xlfn.MINIFS(Orders[Order Month],Orders[Customer ID],Orders[[#This Row],[Customer ID]])</f>
        <v/>
      </c>
      <c r="G308" s="22">
        <f>(YEAR(Orders[[#This Row],[Order Month]])-YEAR(Orders[[#This Row],[First Month]]))*12+MONTH(Orders[[#This Row],[Order Month]])-MONTH(Orders[[#This Row],[First Month]])</f>
        <v/>
      </c>
      <c r="H308" s="22">
        <f>IF(COUNTIFS(Orders[Customer ID],Orders[[#This Row],[Customer ID]],Orders[Order Month],Orders[[#This Row],[Order Month]],Orders[Order ID],"&lt;"&amp;Orders[[#This Row],[Order ID]])=0,1,0)</f>
        <v/>
      </c>
    </row>
    <row r="309">
      <c r="A309" s="18" t="n">
        <v>1305</v>
      </c>
      <c r="B309" s="19" t="n">
        <v>46146</v>
      </c>
      <c r="C309" s="18" t="inlineStr">
        <is>
          <t>T-201</t>
        </is>
      </c>
      <c r="D309" s="20" t="n">
        <v>240</v>
      </c>
      <c r="E309" s="21">
        <f>DATE(YEAR(Orders[[#This Row],[Order Date]]),MONTH(Orders[[#This Row],[Order Date]]),1)</f>
        <v/>
      </c>
      <c r="F309" s="21">
        <f>_xlfn.MINIFS(Orders[Order Month],Orders[Customer ID],Orders[[#This Row],[Customer ID]])</f>
        <v/>
      </c>
      <c r="G309" s="22">
        <f>(YEAR(Orders[[#This Row],[Order Month]])-YEAR(Orders[[#This Row],[First Month]]))*12+MONTH(Orders[[#This Row],[Order Month]])-MONTH(Orders[[#This Row],[First Month]])</f>
        <v/>
      </c>
      <c r="H309" s="22">
        <f>IF(COUNTIFS(Orders[Customer ID],Orders[[#This Row],[Customer ID]],Orders[Order Month],Orders[[#This Row],[Order Month]],Orders[Order ID],"&lt;"&amp;Orders[[#This Row],[Order ID]])=0,1,0)</f>
        <v/>
      </c>
    </row>
    <row r="310">
      <c r="A310" s="18" t="n">
        <v>1306</v>
      </c>
      <c r="B310" s="19" t="n">
        <v>46146</v>
      </c>
      <c r="C310" s="18" t="inlineStr">
        <is>
          <t>T-260</t>
        </is>
      </c>
      <c r="D310" s="20" t="n">
        <v>550</v>
      </c>
      <c r="E310" s="21">
        <f>DATE(YEAR(Orders[[#This Row],[Order Date]]),MONTH(Orders[[#This Row],[Order Date]]),1)</f>
        <v/>
      </c>
      <c r="F310" s="21">
        <f>_xlfn.MINIFS(Orders[Order Month],Orders[Customer ID],Orders[[#This Row],[Customer ID]])</f>
        <v/>
      </c>
      <c r="G310" s="22">
        <f>(YEAR(Orders[[#This Row],[Order Month]])-YEAR(Orders[[#This Row],[First Month]]))*12+MONTH(Orders[[#This Row],[Order Month]])-MONTH(Orders[[#This Row],[First Month]])</f>
        <v/>
      </c>
      <c r="H310" s="22">
        <f>IF(COUNTIFS(Orders[Customer ID],Orders[[#This Row],[Customer ID]],Orders[Order Month],Orders[[#This Row],[Order Month]],Orders[Order ID],"&lt;"&amp;Orders[[#This Row],[Order ID]])=0,1,0)</f>
        <v/>
      </c>
    </row>
    <row r="311">
      <c r="A311" s="18" t="n">
        <v>1307</v>
      </c>
      <c r="B311" s="19" t="n">
        <v>46147</v>
      </c>
      <c r="C311" s="18" t="inlineStr">
        <is>
          <t>T-204</t>
        </is>
      </c>
      <c r="D311" s="20" t="n">
        <v>180</v>
      </c>
      <c r="E311" s="21">
        <f>DATE(YEAR(Orders[[#This Row],[Order Date]]),MONTH(Orders[[#This Row],[Order Date]]),1)</f>
        <v/>
      </c>
      <c r="F311" s="21">
        <f>_xlfn.MINIFS(Orders[Order Month],Orders[Customer ID],Orders[[#This Row],[Customer ID]])</f>
        <v/>
      </c>
      <c r="G311" s="22">
        <f>(YEAR(Orders[[#This Row],[Order Month]])-YEAR(Orders[[#This Row],[First Month]]))*12+MONTH(Orders[[#This Row],[Order Month]])-MONTH(Orders[[#This Row],[First Month]])</f>
        <v/>
      </c>
      <c r="H311" s="22">
        <f>IF(COUNTIFS(Orders[Customer ID],Orders[[#This Row],[Customer ID]],Orders[Order Month],Orders[[#This Row],[Order Month]],Orders[Order ID],"&lt;"&amp;Orders[[#This Row],[Order ID]])=0,1,0)</f>
        <v/>
      </c>
    </row>
    <row r="312">
      <c r="A312" s="18" t="n">
        <v>1308</v>
      </c>
      <c r="B312" s="19" t="n">
        <v>46147</v>
      </c>
      <c r="C312" s="18" t="inlineStr">
        <is>
          <t>T-300</t>
        </is>
      </c>
      <c r="D312" s="20" t="n">
        <v>750</v>
      </c>
      <c r="E312" s="21">
        <f>DATE(YEAR(Orders[[#This Row],[Order Date]]),MONTH(Orders[[#This Row],[Order Date]]),1)</f>
        <v/>
      </c>
      <c r="F312" s="21">
        <f>_xlfn.MINIFS(Orders[Order Month],Orders[Customer ID],Orders[[#This Row],[Customer ID]])</f>
        <v/>
      </c>
      <c r="G312" s="22">
        <f>(YEAR(Orders[[#This Row],[Order Month]])-YEAR(Orders[[#This Row],[First Month]]))*12+MONTH(Orders[[#This Row],[Order Month]])-MONTH(Orders[[#This Row],[First Month]])</f>
        <v/>
      </c>
      <c r="H312" s="22">
        <f>IF(COUNTIFS(Orders[Customer ID],Orders[[#This Row],[Customer ID]],Orders[Order Month],Orders[[#This Row],[Order Month]],Orders[Order ID],"&lt;"&amp;Orders[[#This Row],[Order ID]])=0,1,0)</f>
        <v/>
      </c>
    </row>
    <row r="313">
      <c r="A313" s="18" t="n">
        <v>1309</v>
      </c>
      <c r="B313" s="19" t="n">
        <v>46148</v>
      </c>
      <c r="C313" s="18" t="inlineStr">
        <is>
          <t>T-268</t>
        </is>
      </c>
      <c r="D313" s="20" t="n">
        <v>850</v>
      </c>
      <c r="E313" s="21">
        <f>DATE(YEAR(Orders[[#This Row],[Order Date]]),MONTH(Orders[[#This Row],[Order Date]]),1)</f>
        <v/>
      </c>
      <c r="F313" s="21">
        <f>_xlfn.MINIFS(Orders[Order Month],Orders[Customer ID],Orders[[#This Row],[Customer ID]])</f>
        <v/>
      </c>
      <c r="G313" s="22">
        <f>(YEAR(Orders[[#This Row],[Order Month]])-YEAR(Orders[[#This Row],[First Month]]))*12+MONTH(Orders[[#This Row],[Order Month]])-MONTH(Orders[[#This Row],[First Month]])</f>
        <v/>
      </c>
      <c r="H313" s="22">
        <f>IF(COUNTIFS(Orders[Customer ID],Orders[[#This Row],[Customer ID]],Orders[Order Month],Orders[[#This Row],[Order Month]],Orders[Order ID],"&lt;"&amp;Orders[[#This Row],[Order ID]])=0,1,0)</f>
        <v/>
      </c>
    </row>
    <row r="314">
      <c r="A314" s="18" t="n">
        <v>1310</v>
      </c>
      <c r="B314" s="19" t="n">
        <v>46148</v>
      </c>
      <c r="C314" s="18" t="inlineStr">
        <is>
          <t>T-301</t>
        </is>
      </c>
      <c r="D314" s="20" t="n">
        <v>780</v>
      </c>
      <c r="E314" s="21">
        <f>DATE(YEAR(Orders[[#This Row],[Order Date]]),MONTH(Orders[[#This Row],[Order Date]]),1)</f>
        <v/>
      </c>
      <c r="F314" s="21">
        <f>_xlfn.MINIFS(Orders[Order Month],Orders[Customer ID],Orders[[#This Row],[Customer ID]])</f>
        <v/>
      </c>
      <c r="G314" s="22">
        <f>(YEAR(Orders[[#This Row],[Order Month]])-YEAR(Orders[[#This Row],[First Month]]))*12+MONTH(Orders[[#This Row],[Order Month]])-MONTH(Orders[[#This Row],[First Month]])</f>
        <v/>
      </c>
      <c r="H314" s="22">
        <f>IF(COUNTIFS(Orders[Customer ID],Orders[[#This Row],[Customer ID]],Orders[Order Month],Orders[[#This Row],[Order Month]],Orders[Order ID],"&lt;"&amp;Orders[[#This Row],[Order ID]])=0,1,0)</f>
        <v/>
      </c>
    </row>
    <row r="315">
      <c r="A315" s="18" t="n">
        <v>1311</v>
      </c>
      <c r="B315" s="19" t="n">
        <v>46149</v>
      </c>
      <c r="C315" s="18" t="inlineStr">
        <is>
          <t>T-278</t>
        </is>
      </c>
      <c r="D315" s="20" t="n">
        <v>400</v>
      </c>
      <c r="E315" s="21">
        <f>DATE(YEAR(Orders[[#This Row],[Order Date]]),MONTH(Orders[[#This Row],[Order Date]]),1)</f>
        <v/>
      </c>
      <c r="F315" s="21">
        <f>_xlfn.MINIFS(Orders[Order Month],Orders[Customer ID],Orders[[#This Row],[Customer ID]])</f>
        <v/>
      </c>
      <c r="G315" s="22">
        <f>(YEAR(Orders[[#This Row],[Order Month]])-YEAR(Orders[[#This Row],[First Month]]))*12+MONTH(Orders[[#This Row],[Order Month]])-MONTH(Orders[[#This Row],[First Month]])</f>
        <v/>
      </c>
      <c r="H315" s="22">
        <f>IF(COUNTIFS(Orders[Customer ID],Orders[[#This Row],[Customer ID]],Orders[Order Month],Orders[[#This Row],[Order Month]],Orders[Order ID],"&lt;"&amp;Orders[[#This Row],[Order ID]])=0,1,0)</f>
        <v/>
      </c>
    </row>
    <row r="316">
      <c r="A316" s="18" t="n">
        <v>1312</v>
      </c>
      <c r="B316" s="19" t="n">
        <v>46150</v>
      </c>
      <c r="C316" s="18" t="inlineStr">
        <is>
          <t>T-217</t>
        </is>
      </c>
      <c r="D316" s="20" t="n">
        <v>440</v>
      </c>
      <c r="E316" s="21">
        <f>DATE(YEAR(Orders[[#This Row],[Order Date]]),MONTH(Orders[[#This Row],[Order Date]]),1)</f>
        <v/>
      </c>
      <c r="F316" s="21">
        <f>_xlfn.MINIFS(Orders[Order Month],Orders[Customer ID],Orders[[#This Row],[Customer ID]])</f>
        <v/>
      </c>
      <c r="G316" s="22">
        <f>(YEAR(Orders[[#This Row],[Order Month]])-YEAR(Orders[[#This Row],[First Month]]))*12+MONTH(Orders[[#This Row],[Order Month]])-MONTH(Orders[[#This Row],[First Month]])</f>
        <v/>
      </c>
      <c r="H316" s="22">
        <f>IF(COUNTIFS(Orders[Customer ID],Orders[[#This Row],[Customer ID]],Orders[Order Month],Orders[[#This Row],[Order Month]],Orders[Order ID],"&lt;"&amp;Orders[[#This Row],[Order ID]])=0,1,0)</f>
        <v/>
      </c>
    </row>
    <row r="317">
      <c r="A317" s="18" t="n">
        <v>1313</v>
      </c>
      <c r="B317" s="19" t="n">
        <v>46151</v>
      </c>
      <c r="C317" s="18" t="inlineStr">
        <is>
          <t>T-251</t>
        </is>
      </c>
      <c r="D317" s="20" t="n">
        <v>180</v>
      </c>
      <c r="E317" s="21">
        <f>DATE(YEAR(Orders[[#This Row],[Order Date]]),MONTH(Orders[[#This Row],[Order Date]]),1)</f>
        <v/>
      </c>
      <c r="F317" s="21">
        <f>_xlfn.MINIFS(Orders[Order Month],Orders[Customer ID],Orders[[#This Row],[Customer ID]])</f>
        <v/>
      </c>
      <c r="G317" s="22">
        <f>(YEAR(Orders[[#This Row],[Order Month]])-YEAR(Orders[[#This Row],[First Month]]))*12+MONTH(Orders[[#This Row],[Order Month]])-MONTH(Orders[[#This Row],[First Month]])</f>
        <v/>
      </c>
      <c r="H317" s="22">
        <f>IF(COUNTIFS(Orders[Customer ID],Orders[[#This Row],[Customer ID]],Orders[Order Month],Orders[[#This Row],[Order Month]],Orders[Order ID],"&lt;"&amp;Orders[[#This Row],[Order ID]])=0,1,0)</f>
        <v/>
      </c>
    </row>
    <row r="318">
      <c r="A318" s="18" t="n">
        <v>1314</v>
      </c>
      <c r="B318" s="19" t="n">
        <v>46151</v>
      </c>
      <c r="C318" s="18" t="inlineStr">
        <is>
          <t>T-293</t>
        </is>
      </c>
      <c r="D318" s="20" t="n">
        <v>630</v>
      </c>
      <c r="E318" s="21">
        <f>DATE(YEAR(Orders[[#This Row],[Order Date]]),MONTH(Orders[[#This Row],[Order Date]]),1)</f>
        <v/>
      </c>
      <c r="F318" s="21">
        <f>_xlfn.MINIFS(Orders[Order Month],Orders[Customer ID],Orders[[#This Row],[Customer ID]])</f>
        <v/>
      </c>
      <c r="G318" s="22">
        <f>(YEAR(Orders[[#This Row],[Order Month]])-YEAR(Orders[[#This Row],[First Month]]))*12+MONTH(Orders[[#This Row],[Order Month]])-MONTH(Orders[[#This Row],[First Month]])</f>
        <v/>
      </c>
      <c r="H318" s="22">
        <f>IF(COUNTIFS(Orders[Customer ID],Orders[[#This Row],[Customer ID]],Orders[Order Month],Orders[[#This Row],[Order Month]],Orders[Order ID],"&lt;"&amp;Orders[[#This Row],[Order ID]])=0,1,0)</f>
        <v/>
      </c>
    </row>
    <row r="319">
      <c r="A319" s="18" t="n">
        <v>1315</v>
      </c>
      <c r="B319" s="19" t="n">
        <v>46153</v>
      </c>
      <c r="C319" s="18" t="inlineStr">
        <is>
          <t>T-263</t>
        </is>
      </c>
      <c r="D319" s="20" t="n">
        <v>750</v>
      </c>
      <c r="E319" s="21">
        <f>DATE(YEAR(Orders[[#This Row],[Order Date]]),MONTH(Orders[[#This Row],[Order Date]]),1)</f>
        <v/>
      </c>
      <c r="F319" s="21">
        <f>_xlfn.MINIFS(Orders[Order Month],Orders[Customer ID],Orders[[#This Row],[Customer ID]])</f>
        <v/>
      </c>
      <c r="G319" s="22">
        <f>(YEAR(Orders[[#This Row],[Order Month]])-YEAR(Orders[[#This Row],[First Month]]))*12+MONTH(Orders[[#This Row],[Order Month]])-MONTH(Orders[[#This Row],[First Month]])</f>
        <v/>
      </c>
      <c r="H319" s="22">
        <f>IF(COUNTIFS(Orders[Customer ID],Orders[[#This Row],[Customer ID]],Orders[Order Month],Orders[[#This Row],[Order Month]],Orders[Order ID],"&lt;"&amp;Orders[[#This Row],[Order ID]])=0,1,0)</f>
        <v/>
      </c>
    </row>
    <row r="320">
      <c r="A320" s="18" t="n">
        <v>1316</v>
      </c>
      <c r="B320" s="19" t="n">
        <v>46154</v>
      </c>
      <c r="C320" s="18" t="inlineStr">
        <is>
          <t>T-281</t>
        </is>
      </c>
      <c r="D320" s="20" t="n">
        <v>760</v>
      </c>
      <c r="E320" s="21">
        <f>DATE(YEAR(Orders[[#This Row],[Order Date]]),MONTH(Orders[[#This Row],[Order Date]]),1)</f>
        <v/>
      </c>
      <c r="F320" s="21">
        <f>_xlfn.MINIFS(Orders[Order Month],Orders[Customer ID],Orders[[#This Row],[Customer ID]])</f>
        <v/>
      </c>
      <c r="G320" s="22">
        <f>(YEAR(Orders[[#This Row],[Order Month]])-YEAR(Orders[[#This Row],[First Month]]))*12+MONTH(Orders[[#This Row],[Order Month]])-MONTH(Orders[[#This Row],[First Month]])</f>
        <v/>
      </c>
      <c r="H320" s="22">
        <f>IF(COUNTIFS(Orders[Customer ID],Orders[[#This Row],[Customer ID]],Orders[Order Month],Orders[[#This Row],[Order Month]],Orders[Order ID],"&lt;"&amp;Orders[[#This Row],[Order ID]])=0,1,0)</f>
        <v/>
      </c>
    </row>
    <row r="321">
      <c r="A321" s="18" t="n">
        <v>1317</v>
      </c>
      <c r="B321" s="19" t="n">
        <v>46155</v>
      </c>
      <c r="C321" s="18" t="inlineStr">
        <is>
          <t>T-206</t>
        </is>
      </c>
      <c r="D321" s="20" t="n">
        <v>440</v>
      </c>
      <c r="E321" s="21">
        <f>DATE(YEAR(Orders[[#This Row],[Order Date]]),MONTH(Orders[[#This Row],[Order Date]]),1)</f>
        <v/>
      </c>
      <c r="F321" s="21">
        <f>_xlfn.MINIFS(Orders[Order Month],Orders[Customer ID],Orders[[#This Row],[Customer ID]])</f>
        <v/>
      </c>
      <c r="G321" s="22">
        <f>(YEAR(Orders[[#This Row],[Order Month]])-YEAR(Orders[[#This Row],[First Month]]))*12+MONTH(Orders[[#This Row],[Order Month]])-MONTH(Orders[[#This Row],[First Month]])</f>
        <v/>
      </c>
      <c r="H321" s="22">
        <f>IF(COUNTIFS(Orders[Customer ID],Orders[[#This Row],[Customer ID]],Orders[Order Month],Orders[[#This Row],[Order Month]],Orders[Order ID],"&lt;"&amp;Orders[[#This Row],[Order ID]])=0,1,0)</f>
        <v/>
      </c>
    </row>
    <row r="322">
      <c r="A322" s="18" t="n">
        <v>1318</v>
      </c>
      <c r="B322" s="19" t="n">
        <v>46155</v>
      </c>
      <c r="C322" s="18" t="inlineStr">
        <is>
          <t>T-258</t>
        </is>
      </c>
      <c r="D322" s="20" t="n">
        <v>210</v>
      </c>
      <c r="E322" s="21">
        <f>DATE(YEAR(Orders[[#This Row],[Order Date]]),MONTH(Orders[[#This Row],[Order Date]]),1)</f>
        <v/>
      </c>
      <c r="F322" s="21">
        <f>_xlfn.MINIFS(Orders[Order Month],Orders[Customer ID],Orders[[#This Row],[Customer ID]])</f>
        <v/>
      </c>
      <c r="G322" s="22">
        <f>(YEAR(Orders[[#This Row],[Order Month]])-YEAR(Orders[[#This Row],[First Month]]))*12+MONTH(Orders[[#This Row],[Order Month]])-MONTH(Orders[[#This Row],[First Month]])</f>
        <v/>
      </c>
      <c r="H322" s="22">
        <f>IF(COUNTIFS(Orders[Customer ID],Orders[[#This Row],[Customer ID]],Orders[Order Month],Orders[[#This Row],[Order Month]],Orders[Order ID],"&lt;"&amp;Orders[[#This Row],[Order ID]])=0,1,0)</f>
        <v/>
      </c>
    </row>
    <row r="323">
      <c r="A323" s="18" t="n">
        <v>1319</v>
      </c>
      <c r="B323" s="19" t="n">
        <v>46155</v>
      </c>
      <c r="C323" s="18" t="inlineStr">
        <is>
          <t>T-271</t>
        </is>
      </c>
      <c r="D323" s="20" t="n">
        <v>220</v>
      </c>
      <c r="E323" s="21">
        <f>DATE(YEAR(Orders[[#This Row],[Order Date]]),MONTH(Orders[[#This Row],[Order Date]]),1)</f>
        <v/>
      </c>
      <c r="F323" s="21">
        <f>_xlfn.MINIFS(Orders[Order Month],Orders[Customer ID],Orders[[#This Row],[Customer ID]])</f>
        <v/>
      </c>
      <c r="G323" s="22">
        <f>(YEAR(Orders[[#This Row],[Order Month]])-YEAR(Orders[[#This Row],[First Month]]))*12+MONTH(Orders[[#This Row],[Order Month]])-MONTH(Orders[[#This Row],[First Month]])</f>
        <v/>
      </c>
      <c r="H323" s="22">
        <f>IF(COUNTIFS(Orders[Customer ID],Orders[[#This Row],[Customer ID]],Orders[Order Month],Orders[[#This Row],[Order Month]],Orders[Order ID],"&lt;"&amp;Orders[[#This Row],[Order ID]])=0,1,0)</f>
        <v/>
      </c>
    </row>
    <row r="324">
      <c r="A324" s="18" t="n">
        <v>1320</v>
      </c>
      <c r="B324" s="19" t="n">
        <v>46155</v>
      </c>
      <c r="C324" s="18" t="inlineStr">
        <is>
          <t>T-279</t>
        </is>
      </c>
      <c r="D324" s="20" t="n">
        <v>580</v>
      </c>
      <c r="E324" s="21">
        <f>DATE(YEAR(Orders[[#This Row],[Order Date]]),MONTH(Orders[[#This Row],[Order Date]]),1)</f>
        <v/>
      </c>
      <c r="F324" s="21">
        <f>_xlfn.MINIFS(Orders[Order Month],Orders[Customer ID],Orders[[#This Row],[Customer ID]])</f>
        <v/>
      </c>
      <c r="G324" s="22">
        <f>(YEAR(Orders[[#This Row],[Order Month]])-YEAR(Orders[[#This Row],[First Month]]))*12+MONTH(Orders[[#This Row],[Order Month]])-MONTH(Orders[[#This Row],[First Month]])</f>
        <v/>
      </c>
      <c r="H324" s="22">
        <f>IF(COUNTIFS(Orders[Customer ID],Orders[[#This Row],[Customer ID]],Orders[Order Month],Orders[[#This Row],[Order Month]],Orders[Order ID],"&lt;"&amp;Orders[[#This Row],[Order ID]])=0,1,0)</f>
        <v/>
      </c>
    </row>
    <row r="325">
      <c r="A325" s="18" t="n">
        <v>1321</v>
      </c>
      <c r="B325" s="19" t="n">
        <v>46155</v>
      </c>
      <c r="C325" s="18" t="inlineStr">
        <is>
          <t>T-303</t>
        </is>
      </c>
      <c r="D325" s="20" t="n">
        <v>220</v>
      </c>
      <c r="E325" s="21">
        <f>DATE(YEAR(Orders[[#This Row],[Order Date]]),MONTH(Orders[[#This Row],[Order Date]]),1)</f>
        <v/>
      </c>
      <c r="F325" s="21">
        <f>_xlfn.MINIFS(Orders[Order Month],Orders[Customer ID],Orders[[#This Row],[Customer ID]])</f>
        <v/>
      </c>
      <c r="G325" s="22">
        <f>(YEAR(Orders[[#This Row],[Order Month]])-YEAR(Orders[[#This Row],[First Month]]))*12+MONTH(Orders[[#This Row],[Order Month]])-MONTH(Orders[[#This Row],[First Month]])</f>
        <v/>
      </c>
      <c r="H325" s="22">
        <f>IF(COUNTIFS(Orders[Customer ID],Orders[[#This Row],[Customer ID]],Orders[Order Month],Orders[[#This Row],[Order Month]],Orders[Order ID],"&lt;"&amp;Orders[[#This Row],[Order ID]])=0,1,0)</f>
        <v/>
      </c>
    </row>
    <row r="326">
      <c r="A326" s="18" t="n">
        <v>1322</v>
      </c>
      <c r="B326" s="19" t="n">
        <v>46156</v>
      </c>
      <c r="C326" s="18" t="inlineStr">
        <is>
          <t>T-215</t>
        </is>
      </c>
      <c r="D326" s="20" t="n">
        <v>860</v>
      </c>
      <c r="E326" s="21">
        <f>DATE(YEAR(Orders[[#This Row],[Order Date]]),MONTH(Orders[[#This Row],[Order Date]]),1)</f>
        <v/>
      </c>
      <c r="F326" s="21">
        <f>_xlfn.MINIFS(Orders[Order Month],Orders[Customer ID],Orders[[#This Row],[Customer ID]])</f>
        <v/>
      </c>
      <c r="G326" s="22">
        <f>(YEAR(Orders[[#This Row],[Order Month]])-YEAR(Orders[[#This Row],[First Month]]))*12+MONTH(Orders[[#This Row],[Order Month]])-MONTH(Orders[[#This Row],[First Month]])</f>
        <v/>
      </c>
      <c r="H326" s="22">
        <f>IF(COUNTIFS(Orders[Customer ID],Orders[[#This Row],[Customer ID]],Orders[Order Month],Orders[[#This Row],[Order Month]],Orders[Order ID],"&lt;"&amp;Orders[[#This Row],[Order ID]])=0,1,0)</f>
        <v/>
      </c>
    </row>
    <row r="327">
      <c r="A327" s="18" t="n">
        <v>1323</v>
      </c>
      <c r="B327" s="19" t="n">
        <v>46156</v>
      </c>
      <c r="C327" s="18" t="inlineStr">
        <is>
          <t>T-296</t>
        </is>
      </c>
      <c r="D327" s="20" t="n">
        <v>160</v>
      </c>
      <c r="E327" s="21">
        <f>DATE(YEAR(Orders[[#This Row],[Order Date]]),MONTH(Orders[[#This Row],[Order Date]]),1)</f>
        <v/>
      </c>
      <c r="F327" s="21">
        <f>_xlfn.MINIFS(Orders[Order Month],Orders[Customer ID],Orders[[#This Row],[Customer ID]])</f>
        <v/>
      </c>
      <c r="G327" s="22">
        <f>(YEAR(Orders[[#This Row],[Order Month]])-YEAR(Orders[[#This Row],[First Month]]))*12+MONTH(Orders[[#This Row],[Order Month]])-MONTH(Orders[[#This Row],[First Month]])</f>
        <v/>
      </c>
      <c r="H327" s="22">
        <f>IF(COUNTIFS(Orders[Customer ID],Orders[[#This Row],[Customer ID]],Orders[Order Month],Orders[[#This Row],[Order Month]],Orders[Order ID],"&lt;"&amp;Orders[[#This Row],[Order ID]])=0,1,0)</f>
        <v/>
      </c>
    </row>
    <row r="328">
      <c r="A328" s="18" t="n">
        <v>1324</v>
      </c>
      <c r="B328" s="19" t="n">
        <v>46157</v>
      </c>
      <c r="C328" s="18" t="inlineStr">
        <is>
          <t>T-206</t>
        </is>
      </c>
      <c r="D328" s="20" t="n">
        <v>650</v>
      </c>
      <c r="E328" s="21">
        <f>DATE(YEAR(Orders[[#This Row],[Order Date]]),MONTH(Orders[[#This Row],[Order Date]]),1)</f>
        <v/>
      </c>
      <c r="F328" s="21">
        <f>_xlfn.MINIFS(Orders[Order Month],Orders[Customer ID],Orders[[#This Row],[Customer ID]])</f>
        <v/>
      </c>
      <c r="G328" s="22">
        <f>(YEAR(Orders[[#This Row],[Order Month]])-YEAR(Orders[[#This Row],[First Month]]))*12+MONTH(Orders[[#This Row],[Order Month]])-MONTH(Orders[[#This Row],[First Month]])</f>
        <v/>
      </c>
      <c r="H328" s="22">
        <f>IF(COUNTIFS(Orders[Customer ID],Orders[[#This Row],[Customer ID]],Orders[Order Month],Orders[[#This Row],[Order Month]],Orders[Order ID],"&lt;"&amp;Orders[[#This Row],[Order ID]])=0,1,0)</f>
        <v/>
      </c>
    </row>
    <row r="329">
      <c r="A329" s="18" t="n">
        <v>1325</v>
      </c>
      <c r="B329" s="19" t="n">
        <v>46157</v>
      </c>
      <c r="C329" s="18" t="inlineStr">
        <is>
          <t>T-221</t>
        </is>
      </c>
      <c r="D329" s="20" t="n">
        <v>400</v>
      </c>
      <c r="E329" s="21">
        <f>DATE(YEAR(Orders[[#This Row],[Order Date]]),MONTH(Orders[[#This Row],[Order Date]]),1)</f>
        <v/>
      </c>
      <c r="F329" s="21">
        <f>_xlfn.MINIFS(Orders[Order Month],Orders[Customer ID],Orders[[#This Row],[Customer ID]])</f>
        <v/>
      </c>
      <c r="G329" s="22">
        <f>(YEAR(Orders[[#This Row],[Order Month]])-YEAR(Orders[[#This Row],[First Month]]))*12+MONTH(Orders[[#This Row],[Order Month]])-MONTH(Orders[[#This Row],[First Month]])</f>
        <v/>
      </c>
      <c r="H329" s="22">
        <f>IF(COUNTIFS(Orders[Customer ID],Orders[[#This Row],[Customer ID]],Orders[Order Month],Orders[[#This Row],[Order Month]],Orders[Order ID],"&lt;"&amp;Orders[[#This Row],[Order ID]])=0,1,0)</f>
        <v/>
      </c>
    </row>
    <row r="330">
      <c r="A330" s="18" t="n">
        <v>1326</v>
      </c>
      <c r="B330" s="19" t="n">
        <v>46159</v>
      </c>
      <c r="C330" s="18" t="inlineStr">
        <is>
          <t>T-302</t>
        </is>
      </c>
      <c r="D330" s="20" t="n">
        <v>170</v>
      </c>
      <c r="E330" s="21">
        <f>DATE(YEAR(Orders[[#This Row],[Order Date]]),MONTH(Orders[[#This Row],[Order Date]]),1)</f>
        <v/>
      </c>
      <c r="F330" s="21">
        <f>_xlfn.MINIFS(Orders[Order Month],Orders[Customer ID],Orders[[#This Row],[Customer ID]])</f>
        <v/>
      </c>
      <c r="G330" s="22">
        <f>(YEAR(Orders[[#This Row],[Order Month]])-YEAR(Orders[[#This Row],[First Month]]))*12+MONTH(Orders[[#This Row],[Order Month]])-MONTH(Orders[[#This Row],[First Month]])</f>
        <v/>
      </c>
      <c r="H330" s="22">
        <f>IF(COUNTIFS(Orders[Customer ID],Orders[[#This Row],[Customer ID]],Orders[Order Month],Orders[[#This Row],[Order Month]],Orders[Order ID],"&lt;"&amp;Orders[[#This Row],[Order ID]])=0,1,0)</f>
        <v/>
      </c>
    </row>
    <row r="331">
      <c r="A331" s="18" t="n">
        <v>1327</v>
      </c>
      <c r="B331" s="19" t="n">
        <v>46160</v>
      </c>
      <c r="C331" s="18" t="inlineStr">
        <is>
          <t>T-206</t>
        </is>
      </c>
      <c r="D331" s="20" t="n">
        <v>860</v>
      </c>
      <c r="E331" s="21">
        <f>DATE(YEAR(Orders[[#This Row],[Order Date]]),MONTH(Orders[[#This Row],[Order Date]]),1)</f>
        <v/>
      </c>
      <c r="F331" s="21">
        <f>_xlfn.MINIFS(Orders[Order Month],Orders[Customer ID],Orders[[#This Row],[Customer ID]])</f>
        <v/>
      </c>
      <c r="G331" s="22">
        <f>(YEAR(Orders[[#This Row],[Order Month]])-YEAR(Orders[[#This Row],[First Month]]))*12+MONTH(Orders[[#This Row],[Order Month]])-MONTH(Orders[[#This Row],[First Month]])</f>
        <v/>
      </c>
      <c r="H331" s="22">
        <f>IF(COUNTIFS(Orders[Customer ID],Orders[[#This Row],[Customer ID]],Orders[Order Month],Orders[[#This Row],[Order Month]],Orders[Order ID],"&lt;"&amp;Orders[[#This Row],[Order ID]])=0,1,0)</f>
        <v/>
      </c>
    </row>
    <row r="332">
      <c r="A332" s="18" t="n">
        <v>1328</v>
      </c>
      <c r="B332" s="19" t="n">
        <v>46160</v>
      </c>
      <c r="C332" s="18" t="inlineStr">
        <is>
          <t>T-221</t>
        </is>
      </c>
      <c r="D332" s="20" t="n">
        <v>430</v>
      </c>
      <c r="E332" s="21">
        <f>DATE(YEAR(Orders[[#This Row],[Order Date]]),MONTH(Orders[[#This Row],[Order Date]]),1)</f>
        <v/>
      </c>
      <c r="F332" s="21">
        <f>_xlfn.MINIFS(Orders[Order Month],Orders[Customer ID],Orders[[#This Row],[Customer ID]])</f>
        <v/>
      </c>
      <c r="G332" s="22">
        <f>(YEAR(Orders[[#This Row],[Order Month]])-YEAR(Orders[[#This Row],[First Month]]))*12+MONTH(Orders[[#This Row],[Order Month]])-MONTH(Orders[[#This Row],[First Month]])</f>
        <v/>
      </c>
      <c r="H332" s="22">
        <f>IF(COUNTIFS(Orders[Customer ID],Orders[[#This Row],[Customer ID]],Orders[Order Month],Orders[[#This Row],[Order Month]],Orders[Order ID],"&lt;"&amp;Orders[[#This Row],[Order ID]])=0,1,0)</f>
        <v/>
      </c>
    </row>
    <row r="333">
      <c r="A333" s="18" t="n">
        <v>1329</v>
      </c>
      <c r="B333" s="19" t="n">
        <v>46160</v>
      </c>
      <c r="C333" s="18" t="inlineStr">
        <is>
          <t>T-286</t>
        </is>
      </c>
      <c r="D333" s="20" t="n">
        <v>740</v>
      </c>
      <c r="E333" s="21">
        <f>DATE(YEAR(Orders[[#This Row],[Order Date]]),MONTH(Orders[[#This Row],[Order Date]]),1)</f>
        <v/>
      </c>
      <c r="F333" s="21">
        <f>_xlfn.MINIFS(Orders[Order Month],Orders[Customer ID],Orders[[#This Row],[Customer ID]])</f>
        <v/>
      </c>
      <c r="G333" s="22">
        <f>(YEAR(Orders[[#This Row],[Order Month]])-YEAR(Orders[[#This Row],[First Month]]))*12+MONTH(Orders[[#This Row],[Order Month]])-MONTH(Orders[[#This Row],[First Month]])</f>
        <v/>
      </c>
      <c r="H333" s="22">
        <f>IF(COUNTIFS(Orders[Customer ID],Orders[[#This Row],[Customer ID]],Orders[Order Month],Orders[[#This Row],[Order Month]],Orders[Order ID],"&lt;"&amp;Orders[[#This Row],[Order ID]])=0,1,0)</f>
        <v/>
      </c>
    </row>
    <row r="334">
      <c r="A334" s="18" t="n">
        <v>1330</v>
      </c>
      <c r="B334" s="19" t="n">
        <v>46160</v>
      </c>
      <c r="C334" s="18" t="inlineStr">
        <is>
          <t>T-295</t>
        </is>
      </c>
      <c r="D334" s="20" t="n">
        <v>580</v>
      </c>
      <c r="E334" s="21">
        <f>DATE(YEAR(Orders[[#This Row],[Order Date]]),MONTH(Orders[[#This Row],[Order Date]]),1)</f>
        <v/>
      </c>
      <c r="F334" s="21">
        <f>_xlfn.MINIFS(Orders[Order Month],Orders[Customer ID],Orders[[#This Row],[Customer ID]])</f>
        <v/>
      </c>
      <c r="G334" s="22">
        <f>(YEAR(Orders[[#This Row],[Order Month]])-YEAR(Orders[[#This Row],[First Month]]))*12+MONTH(Orders[[#This Row],[Order Month]])-MONTH(Orders[[#This Row],[First Month]])</f>
        <v/>
      </c>
      <c r="H334" s="22">
        <f>IF(COUNTIFS(Orders[Customer ID],Orders[[#This Row],[Customer ID]],Orders[Order Month],Orders[[#This Row],[Order Month]],Orders[Order ID],"&lt;"&amp;Orders[[#This Row],[Order ID]])=0,1,0)</f>
        <v/>
      </c>
    </row>
    <row r="335">
      <c r="A335" s="18" t="n">
        <v>1331</v>
      </c>
      <c r="B335" s="19" t="n">
        <v>46160</v>
      </c>
      <c r="C335" s="18" t="inlineStr">
        <is>
          <t>T-299</t>
        </is>
      </c>
      <c r="D335" s="20" t="n">
        <v>430</v>
      </c>
      <c r="E335" s="21">
        <f>DATE(YEAR(Orders[[#This Row],[Order Date]]),MONTH(Orders[[#This Row],[Order Date]]),1)</f>
        <v/>
      </c>
      <c r="F335" s="21">
        <f>_xlfn.MINIFS(Orders[Order Month],Orders[Customer ID],Orders[[#This Row],[Customer ID]])</f>
        <v/>
      </c>
      <c r="G335" s="22">
        <f>(YEAR(Orders[[#This Row],[Order Month]])-YEAR(Orders[[#This Row],[First Month]]))*12+MONTH(Orders[[#This Row],[Order Month]])-MONTH(Orders[[#This Row],[First Month]])</f>
        <v/>
      </c>
      <c r="H335" s="22">
        <f>IF(COUNTIFS(Orders[Customer ID],Orders[[#This Row],[Customer ID]],Orders[Order Month],Orders[[#This Row],[Order Month]],Orders[Order ID],"&lt;"&amp;Orders[[#This Row],[Order ID]])=0,1,0)</f>
        <v/>
      </c>
    </row>
    <row r="336">
      <c r="A336" s="18" t="n">
        <v>1332</v>
      </c>
      <c r="B336" s="19" t="n">
        <v>46161</v>
      </c>
      <c r="C336" s="18" t="inlineStr">
        <is>
          <t>T-270</t>
        </is>
      </c>
      <c r="D336" s="20" t="n">
        <v>200</v>
      </c>
      <c r="E336" s="21">
        <f>DATE(YEAR(Orders[[#This Row],[Order Date]]),MONTH(Orders[[#This Row],[Order Date]]),1)</f>
        <v/>
      </c>
      <c r="F336" s="21">
        <f>_xlfn.MINIFS(Orders[Order Month],Orders[Customer ID],Orders[[#This Row],[Customer ID]])</f>
        <v/>
      </c>
      <c r="G336" s="22">
        <f>(YEAR(Orders[[#This Row],[Order Month]])-YEAR(Orders[[#This Row],[First Month]]))*12+MONTH(Orders[[#This Row],[Order Month]])-MONTH(Orders[[#This Row],[First Month]])</f>
        <v/>
      </c>
      <c r="H336" s="22">
        <f>IF(COUNTIFS(Orders[Customer ID],Orders[[#This Row],[Customer ID]],Orders[Order Month],Orders[[#This Row],[Order Month]],Orders[Order ID],"&lt;"&amp;Orders[[#This Row],[Order ID]])=0,1,0)</f>
        <v/>
      </c>
    </row>
    <row r="337">
      <c r="A337" s="18" t="n">
        <v>1333</v>
      </c>
      <c r="B337" s="19" t="n">
        <v>46161</v>
      </c>
      <c r="C337" s="18" t="inlineStr">
        <is>
          <t>T-279</t>
        </is>
      </c>
      <c r="D337" s="20" t="n">
        <v>690</v>
      </c>
      <c r="E337" s="21">
        <f>DATE(YEAR(Orders[[#This Row],[Order Date]]),MONTH(Orders[[#This Row],[Order Date]]),1)</f>
        <v/>
      </c>
      <c r="F337" s="21">
        <f>_xlfn.MINIFS(Orders[Order Month],Orders[Customer ID],Orders[[#This Row],[Customer ID]])</f>
        <v/>
      </c>
      <c r="G337" s="22">
        <f>(YEAR(Orders[[#This Row],[Order Month]])-YEAR(Orders[[#This Row],[First Month]]))*12+MONTH(Orders[[#This Row],[Order Month]])-MONTH(Orders[[#This Row],[First Month]])</f>
        <v/>
      </c>
      <c r="H337" s="22">
        <f>IF(COUNTIFS(Orders[Customer ID],Orders[[#This Row],[Customer ID]],Orders[Order Month],Orders[[#This Row],[Order Month]],Orders[Order ID],"&lt;"&amp;Orders[[#This Row],[Order ID]])=0,1,0)</f>
        <v/>
      </c>
    </row>
    <row r="338">
      <c r="A338" s="18" t="n">
        <v>1334</v>
      </c>
      <c r="B338" s="19" t="n">
        <v>46161</v>
      </c>
      <c r="C338" s="18" t="inlineStr">
        <is>
          <t>T-288</t>
        </is>
      </c>
      <c r="D338" s="20" t="n">
        <v>590</v>
      </c>
      <c r="E338" s="21">
        <f>DATE(YEAR(Orders[[#This Row],[Order Date]]),MONTH(Orders[[#This Row],[Order Date]]),1)</f>
        <v/>
      </c>
      <c r="F338" s="21">
        <f>_xlfn.MINIFS(Orders[Order Month],Orders[Customer ID],Orders[[#This Row],[Customer ID]])</f>
        <v/>
      </c>
      <c r="G338" s="22">
        <f>(YEAR(Orders[[#This Row],[Order Month]])-YEAR(Orders[[#This Row],[First Month]]))*12+MONTH(Orders[[#This Row],[Order Month]])-MONTH(Orders[[#This Row],[First Month]])</f>
        <v/>
      </c>
      <c r="H338" s="22">
        <f>IF(COUNTIFS(Orders[Customer ID],Orders[[#This Row],[Customer ID]],Orders[Order Month],Orders[[#This Row],[Order Month]],Orders[Order ID],"&lt;"&amp;Orders[[#This Row],[Order ID]])=0,1,0)</f>
        <v/>
      </c>
    </row>
    <row r="339">
      <c r="A339" s="18" t="n">
        <v>1335</v>
      </c>
      <c r="B339" s="19" t="n">
        <v>46161</v>
      </c>
      <c r="C339" s="18" t="inlineStr">
        <is>
          <t>T-293</t>
        </is>
      </c>
      <c r="D339" s="20" t="n">
        <v>440</v>
      </c>
      <c r="E339" s="21">
        <f>DATE(YEAR(Orders[[#This Row],[Order Date]]),MONTH(Orders[[#This Row],[Order Date]]),1)</f>
        <v/>
      </c>
      <c r="F339" s="21">
        <f>_xlfn.MINIFS(Orders[Order Month],Orders[Customer ID],Orders[[#This Row],[Customer ID]])</f>
        <v/>
      </c>
      <c r="G339" s="22">
        <f>(YEAR(Orders[[#This Row],[Order Month]])-YEAR(Orders[[#This Row],[First Month]]))*12+MONTH(Orders[[#This Row],[Order Month]])-MONTH(Orders[[#This Row],[First Month]])</f>
        <v/>
      </c>
      <c r="H339" s="22">
        <f>IF(COUNTIFS(Orders[Customer ID],Orders[[#This Row],[Customer ID]],Orders[Order Month],Orders[[#This Row],[Order Month]],Orders[Order ID],"&lt;"&amp;Orders[[#This Row],[Order ID]])=0,1,0)</f>
        <v/>
      </c>
    </row>
    <row r="340">
      <c r="A340" s="18" t="n">
        <v>1336</v>
      </c>
      <c r="B340" s="19" t="n">
        <v>46161</v>
      </c>
      <c r="C340" s="18" t="inlineStr">
        <is>
          <t>T-302</t>
        </is>
      </c>
      <c r="D340" s="20" t="n">
        <v>750</v>
      </c>
      <c r="E340" s="21">
        <f>DATE(YEAR(Orders[[#This Row],[Order Date]]),MONTH(Orders[[#This Row],[Order Date]]),1)</f>
        <v/>
      </c>
      <c r="F340" s="21">
        <f>_xlfn.MINIFS(Orders[Order Month],Orders[Customer ID],Orders[[#This Row],[Customer ID]])</f>
        <v/>
      </c>
      <c r="G340" s="22">
        <f>(YEAR(Orders[[#This Row],[Order Month]])-YEAR(Orders[[#This Row],[First Month]]))*12+MONTH(Orders[[#This Row],[Order Month]])-MONTH(Orders[[#This Row],[First Month]])</f>
        <v/>
      </c>
      <c r="H340" s="22">
        <f>IF(COUNTIFS(Orders[Customer ID],Orders[[#This Row],[Customer ID]],Orders[Order Month],Orders[[#This Row],[Order Month]],Orders[Order ID],"&lt;"&amp;Orders[[#This Row],[Order ID]])=0,1,0)</f>
        <v/>
      </c>
    </row>
    <row r="341">
      <c r="A341" s="18" t="n">
        <v>1337</v>
      </c>
      <c r="B341" s="19" t="n">
        <v>46162</v>
      </c>
      <c r="C341" s="18" t="inlineStr">
        <is>
          <t>T-254</t>
        </is>
      </c>
      <c r="D341" s="20" t="n">
        <v>760</v>
      </c>
      <c r="E341" s="21">
        <f>DATE(YEAR(Orders[[#This Row],[Order Date]]),MONTH(Orders[[#This Row],[Order Date]]),1)</f>
        <v/>
      </c>
      <c r="F341" s="21">
        <f>_xlfn.MINIFS(Orders[Order Month],Orders[Customer ID],Orders[[#This Row],[Customer ID]])</f>
        <v/>
      </c>
      <c r="G341" s="22">
        <f>(YEAR(Orders[[#This Row],[Order Month]])-YEAR(Orders[[#This Row],[First Month]]))*12+MONTH(Orders[[#This Row],[Order Month]])-MONTH(Orders[[#This Row],[First Month]])</f>
        <v/>
      </c>
      <c r="H341" s="22">
        <f>IF(COUNTIFS(Orders[Customer ID],Orders[[#This Row],[Customer ID]],Orders[Order Month],Orders[[#This Row],[Order Month]],Orders[Order ID],"&lt;"&amp;Orders[[#This Row],[Order ID]])=0,1,0)</f>
        <v/>
      </c>
    </row>
    <row r="342">
      <c r="A342" s="18" t="n">
        <v>1338</v>
      </c>
      <c r="B342" s="19" t="n">
        <v>46162</v>
      </c>
      <c r="C342" s="18" t="inlineStr">
        <is>
          <t>T-281</t>
        </is>
      </c>
      <c r="D342" s="20" t="n">
        <v>560</v>
      </c>
      <c r="E342" s="21">
        <f>DATE(YEAR(Orders[[#This Row],[Order Date]]),MONTH(Orders[[#This Row],[Order Date]]),1)</f>
        <v/>
      </c>
      <c r="F342" s="21">
        <f>_xlfn.MINIFS(Orders[Order Month],Orders[Customer ID],Orders[[#This Row],[Customer ID]])</f>
        <v/>
      </c>
      <c r="G342" s="22">
        <f>(YEAR(Orders[[#This Row],[Order Month]])-YEAR(Orders[[#This Row],[First Month]]))*12+MONTH(Orders[[#This Row],[Order Month]])-MONTH(Orders[[#This Row],[First Month]])</f>
        <v/>
      </c>
      <c r="H342" s="22">
        <f>IF(COUNTIFS(Orders[Customer ID],Orders[[#This Row],[Customer ID]],Orders[Order Month],Orders[[#This Row],[Order Month]],Orders[Order ID],"&lt;"&amp;Orders[[#This Row],[Order ID]])=0,1,0)</f>
        <v/>
      </c>
    </row>
    <row r="343">
      <c r="A343" s="18" t="n">
        <v>1339</v>
      </c>
      <c r="B343" s="19" t="n">
        <v>46162</v>
      </c>
      <c r="C343" s="18" t="inlineStr">
        <is>
          <t>T-298</t>
        </is>
      </c>
      <c r="D343" s="20" t="n">
        <v>490</v>
      </c>
      <c r="E343" s="21">
        <f>DATE(YEAR(Orders[[#This Row],[Order Date]]),MONTH(Orders[[#This Row],[Order Date]]),1)</f>
        <v/>
      </c>
      <c r="F343" s="21">
        <f>_xlfn.MINIFS(Orders[Order Month],Orders[Customer ID],Orders[[#This Row],[Customer ID]])</f>
        <v/>
      </c>
      <c r="G343" s="22">
        <f>(YEAR(Orders[[#This Row],[Order Month]])-YEAR(Orders[[#This Row],[First Month]]))*12+MONTH(Orders[[#This Row],[Order Month]])-MONTH(Orders[[#This Row],[First Month]])</f>
        <v/>
      </c>
      <c r="H343" s="22">
        <f>IF(COUNTIFS(Orders[Customer ID],Orders[[#This Row],[Customer ID]],Orders[Order Month],Orders[[#This Row],[Order Month]],Orders[Order ID],"&lt;"&amp;Orders[[#This Row],[Order ID]])=0,1,0)</f>
        <v/>
      </c>
    </row>
    <row r="344">
      <c r="A344" s="18" t="n">
        <v>1340</v>
      </c>
      <c r="B344" s="19" t="n">
        <v>46162</v>
      </c>
      <c r="C344" s="18" t="inlineStr">
        <is>
          <t>T-299</t>
        </is>
      </c>
      <c r="D344" s="20" t="n">
        <v>820</v>
      </c>
      <c r="E344" s="21">
        <f>DATE(YEAR(Orders[[#This Row],[Order Date]]),MONTH(Orders[[#This Row],[Order Date]]),1)</f>
        <v/>
      </c>
      <c r="F344" s="21">
        <f>_xlfn.MINIFS(Orders[Order Month],Orders[Customer ID],Orders[[#This Row],[Customer ID]])</f>
        <v/>
      </c>
      <c r="G344" s="22">
        <f>(YEAR(Orders[[#This Row],[Order Month]])-YEAR(Orders[[#This Row],[First Month]]))*12+MONTH(Orders[[#This Row],[Order Month]])-MONTH(Orders[[#This Row],[First Month]])</f>
        <v/>
      </c>
      <c r="H344" s="22">
        <f>IF(COUNTIFS(Orders[Customer ID],Orders[[#This Row],[Customer ID]],Orders[Order Month],Orders[[#This Row],[Order Month]],Orders[Order ID],"&lt;"&amp;Orders[[#This Row],[Order ID]])=0,1,0)</f>
        <v/>
      </c>
    </row>
    <row r="345">
      <c r="A345" s="18" t="n">
        <v>1341</v>
      </c>
      <c r="B345" s="19" t="n">
        <v>46164</v>
      </c>
      <c r="C345" s="18" t="inlineStr">
        <is>
          <t>T-240</t>
        </is>
      </c>
      <c r="D345" s="20" t="n">
        <v>650</v>
      </c>
      <c r="E345" s="21">
        <f>DATE(YEAR(Orders[[#This Row],[Order Date]]),MONTH(Orders[[#This Row],[Order Date]]),1)</f>
        <v/>
      </c>
      <c r="F345" s="21">
        <f>_xlfn.MINIFS(Orders[Order Month],Orders[Customer ID],Orders[[#This Row],[Customer ID]])</f>
        <v/>
      </c>
      <c r="G345" s="22">
        <f>(YEAR(Orders[[#This Row],[Order Month]])-YEAR(Orders[[#This Row],[First Month]]))*12+MONTH(Orders[[#This Row],[Order Month]])-MONTH(Orders[[#This Row],[First Month]])</f>
        <v/>
      </c>
      <c r="H345" s="22">
        <f>IF(COUNTIFS(Orders[Customer ID],Orders[[#This Row],[Customer ID]],Orders[Order Month],Orders[[#This Row],[Order Month]],Orders[Order ID],"&lt;"&amp;Orders[[#This Row],[Order ID]])=0,1,0)</f>
        <v/>
      </c>
    </row>
    <row r="346">
      <c r="A346" s="18" t="n">
        <v>1342</v>
      </c>
      <c r="B346" s="19" t="n">
        <v>46164</v>
      </c>
      <c r="C346" s="18" t="inlineStr">
        <is>
          <t>T-301</t>
        </is>
      </c>
      <c r="D346" s="20" t="n">
        <v>550</v>
      </c>
      <c r="E346" s="21">
        <f>DATE(YEAR(Orders[[#This Row],[Order Date]]),MONTH(Orders[[#This Row],[Order Date]]),1)</f>
        <v/>
      </c>
      <c r="F346" s="21">
        <f>_xlfn.MINIFS(Orders[Order Month],Orders[Customer ID],Orders[[#This Row],[Customer ID]])</f>
        <v/>
      </c>
      <c r="G346" s="22">
        <f>(YEAR(Orders[[#This Row],[Order Month]])-YEAR(Orders[[#This Row],[First Month]]))*12+MONTH(Orders[[#This Row],[Order Month]])-MONTH(Orders[[#This Row],[First Month]])</f>
        <v/>
      </c>
      <c r="H346" s="22">
        <f>IF(COUNTIFS(Orders[Customer ID],Orders[[#This Row],[Customer ID]],Orders[Order Month],Orders[[#This Row],[Order Month]],Orders[Order ID],"&lt;"&amp;Orders[[#This Row],[Order ID]])=0,1,0)</f>
        <v/>
      </c>
    </row>
    <row r="347">
      <c r="A347" s="18" t="n">
        <v>1343</v>
      </c>
      <c r="B347" s="19" t="n">
        <v>46165</v>
      </c>
      <c r="C347" s="18" t="inlineStr">
        <is>
          <t>T-204</t>
        </is>
      </c>
      <c r="D347" s="20" t="n">
        <v>160</v>
      </c>
      <c r="E347" s="21">
        <f>DATE(YEAR(Orders[[#This Row],[Order Date]]),MONTH(Orders[[#This Row],[Order Date]]),1)</f>
        <v/>
      </c>
      <c r="F347" s="21">
        <f>_xlfn.MINIFS(Orders[Order Month],Orders[Customer ID],Orders[[#This Row],[Customer ID]])</f>
        <v/>
      </c>
      <c r="G347" s="22">
        <f>(YEAR(Orders[[#This Row],[Order Month]])-YEAR(Orders[[#This Row],[First Month]]))*12+MONTH(Orders[[#This Row],[Order Month]])-MONTH(Orders[[#This Row],[First Month]])</f>
        <v/>
      </c>
      <c r="H347" s="22">
        <f>IF(COUNTIFS(Orders[Customer ID],Orders[[#This Row],[Customer ID]],Orders[Order Month],Orders[[#This Row],[Order Month]],Orders[Order ID],"&lt;"&amp;Orders[[#This Row],[Order ID]])=0,1,0)</f>
        <v/>
      </c>
    </row>
    <row r="348">
      <c r="A348" s="18" t="n">
        <v>1344</v>
      </c>
      <c r="B348" s="19" t="n">
        <v>46166</v>
      </c>
      <c r="C348" s="18" t="inlineStr">
        <is>
          <t>T-216</t>
        </is>
      </c>
      <c r="D348" s="20" t="n">
        <v>320</v>
      </c>
      <c r="E348" s="21">
        <f>DATE(YEAR(Orders[[#This Row],[Order Date]]),MONTH(Orders[[#This Row],[Order Date]]),1)</f>
        <v/>
      </c>
      <c r="F348" s="21">
        <f>_xlfn.MINIFS(Orders[Order Month],Orders[Customer ID],Orders[[#This Row],[Customer ID]])</f>
        <v/>
      </c>
      <c r="G348" s="22">
        <f>(YEAR(Orders[[#This Row],[Order Month]])-YEAR(Orders[[#This Row],[First Month]]))*12+MONTH(Orders[[#This Row],[Order Month]])-MONTH(Orders[[#This Row],[First Month]])</f>
        <v/>
      </c>
      <c r="H348" s="22">
        <f>IF(COUNTIFS(Orders[Customer ID],Orders[[#This Row],[Customer ID]],Orders[Order Month],Orders[[#This Row],[Order Month]],Orders[Order ID],"&lt;"&amp;Orders[[#This Row],[Order ID]])=0,1,0)</f>
        <v/>
      </c>
    </row>
    <row r="349">
      <c r="A349" s="18" t="n">
        <v>1345</v>
      </c>
      <c r="B349" s="19" t="n">
        <v>46166</v>
      </c>
      <c r="C349" s="18" t="inlineStr">
        <is>
          <t>T-268</t>
        </is>
      </c>
      <c r="D349" s="20" t="n">
        <v>830</v>
      </c>
      <c r="E349" s="21">
        <f>DATE(YEAR(Orders[[#This Row],[Order Date]]),MONTH(Orders[[#This Row],[Order Date]]),1)</f>
        <v/>
      </c>
      <c r="F349" s="21">
        <f>_xlfn.MINIFS(Orders[Order Month],Orders[Customer ID],Orders[[#This Row],[Customer ID]])</f>
        <v/>
      </c>
      <c r="G349" s="22">
        <f>(YEAR(Orders[[#This Row],[Order Month]])-YEAR(Orders[[#This Row],[First Month]]))*12+MONTH(Orders[[#This Row],[Order Month]])-MONTH(Orders[[#This Row],[First Month]])</f>
        <v/>
      </c>
      <c r="H349" s="22">
        <f>IF(COUNTIFS(Orders[Customer ID],Orders[[#This Row],[Customer ID]],Orders[Order Month],Orders[[#This Row],[Order Month]],Orders[Order ID],"&lt;"&amp;Orders[[#This Row],[Order ID]])=0,1,0)</f>
        <v/>
      </c>
    </row>
    <row r="350">
      <c r="A350" s="18" t="n">
        <v>1346</v>
      </c>
      <c r="B350" s="19" t="n">
        <v>46166</v>
      </c>
      <c r="C350" s="18" t="inlineStr">
        <is>
          <t>T-300</t>
        </is>
      </c>
      <c r="D350" s="20" t="n">
        <v>600</v>
      </c>
      <c r="E350" s="21">
        <f>DATE(YEAR(Orders[[#This Row],[Order Date]]),MONTH(Orders[[#This Row],[Order Date]]),1)</f>
        <v/>
      </c>
      <c r="F350" s="21">
        <f>_xlfn.MINIFS(Orders[Order Month],Orders[Customer ID],Orders[[#This Row],[Customer ID]])</f>
        <v/>
      </c>
      <c r="G350" s="22">
        <f>(YEAR(Orders[[#This Row],[Order Month]])-YEAR(Orders[[#This Row],[First Month]]))*12+MONTH(Orders[[#This Row],[Order Month]])-MONTH(Orders[[#This Row],[First Month]])</f>
        <v/>
      </c>
      <c r="H350" s="22">
        <f>IF(COUNTIFS(Orders[Customer ID],Orders[[#This Row],[Customer ID]],Orders[Order Month],Orders[[#This Row],[Order Month]],Orders[Order ID],"&lt;"&amp;Orders[[#This Row],[Order ID]])=0,1,0)</f>
        <v/>
      </c>
    </row>
    <row r="351">
      <c r="A351" s="18" t="n">
        <v>1347</v>
      </c>
      <c r="B351" s="19" t="n">
        <v>46167</v>
      </c>
      <c r="C351" s="18" t="inlineStr">
        <is>
          <t>T-297</t>
        </is>
      </c>
      <c r="D351" s="20" t="n">
        <v>780</v>
      </c>
      <c r="E351" s="21">
        <f>DATE(YEAR(Orders[[#This Row],[Order Date]]),MONTH(Orders[[#This Row],[Order Date]]),1)</f>
        <v/>
      </c>
      <c r="F351" s="21">
        <f>_xlfn.MINIFS(Orders[Order Month],Orders[Customer ID],Orders[[#This Row],[Customer ID]])</f>
        <v/>
      </c>
      <c r="G351" s="22">
        <f>(YEAR(Orders[[#This Row],[Order Month]])-YEAR(Orders[[#This Row],[First Month]]))*12+MONTH(Orders[[#This Row],[Order Month]])-MONTH(Orders[[#This Row],[First Month]])</f>
        <v/>
      </c>
      <c r="H351" s="22">
        <f>IF(COUNTIFS(Orders[Customer ID],Orders[[#This Row],[Customer ID]],Orders[Order Month],Orders[[#This Row],[Order Month]],Orders[Order ID],"&lt;"&amp;Orders[[#This Row],[Order ID]])=0,1,0)</f>
        <v/>
      </c>
    </row>
    <row r="352">
      <c r="A352" s="18" t="n">
        <v>1348</v>
      </c>
      <c r="B352" s="19" t="n">
        <v>46168</v>
      </c>
      <c r="C352" s="18" t="inlineStr">
        <is>
          <t>T-216</t>
        </is>
      </c>
      <c r="D352" s="20" t="n">
        <v>740</v>
      </c>
      <c r="E352" s="21">
        <f>DATE(YEAR(Orders[[#This Row],[Order Date]]),MONTH(Orders[[#This Row],[Order Date]]),1)</f>
        <v/>
      </c>
      <c r="F352" s="21">
        <f>_xlfn.MINIFS(Orders[Order Month],Orders[Customer ID],Orders[[#This Row],[Customer ID]])</f>
        <v/>
      </c>
      <c r="G352" s="22">
        <f>(YEAR(Orders[[#This Row],[Order Month]])-YEAR(Orders[[#This Row],[First Month]]))*12+MONTH(Orders[[#This Row],[Order Month]])-MONTH(Orders[[#This Row],[First Month]])</f>
        <v/>
      </c>
      <c r="H352" s="22">
        <f>IF(COUNTIFS(Orders[Customer ID],Orders[[#This Row],[Customer ID]],Orders[Order Month],Orders[[#This Row],[Order Month]],Orders[Order ID],"&lt;"&amp;Orders[[#This Row],[Order ID]])=0,1,0)</f>
        <v/>
      </c>
    </row>
    <row r="353">
      <c r="A353" s="18" t="n">
        <v>1349</v>
      </c>
      <c r="B353" s="19" t="n">
        <v>46168</v>
      </c>
      <c r="C353" s="18" t="inlineStr">
        <is>
          <t>T-217</t>
        </is>
      </c>
      <c r="D353" s="20" t="n">
        <v>670</v>
      </c>
      <c r="E353" s="21">
        <f>DATE(YEAR(Orders[[#This Row],[Order Date]]),MONTH(Orders[[#This Row],[Order Date]]),1)</f>
        <v/>
      </c>
      <c r="F353" s="21">
        <f>_xlfn.MINIFS(Orders[Order Month],Orders[Customer ID],Orders[[#This Row],[Customer ID]])</f>
        <v/>
      </c>
      <c r="G353" s="22">
        <f>(YEAR(Orders[[#This Row],[Order Month]])-YEAR(Orders[[#This Row],[First Month]]))*12+MONTH(Orders[[#This Row],[Order Month]])-MONTH(Orders[[#This Row],[First Month]])</f>
        <v/>
      </c>
      <c r="H353" s="22">
        <f>IF(COUNTIFS(Orders[Customer ID],Orders[[#This Row],[Customer ID]],Orders[Order Month],Orders[[#This Row],[Order Month]],Orders[Order ID],"&lt;"&amp;Orders[[#This Row],[Order ID]])=0,1,0)</f>
        <v/>
      </c>
    </row>
    <row r="354">
      <c r="A354" s="18" t="n">
        <v>1350</v>
      </c>
      <c r="B354" s="19" t="n">
        <v>46168</v>
      </c>
      <c r="C354" s="18" t="inlineStr">
        <is>
          <t>T-280</t>
        </is>
      </c>
      <c r="D354" s="20" t="n">
        <v>530</v>
      </c>
      <c r="E354" s="21">
        <f>DATE(YEAR(Orders[[#This Row],[Order Date]]),MONTH(Orders[[#This Row],[Order Date]]),1)</f>
        <v/>
      </c>
      <c r="F354" s="21">
        <f>_xlfn.MINIFS(Orders[Order Month],Orders[Customer ID],Orders[[#This Row],[Customer ID]])</f>
        <v/>
      </c>
      <c r="G354" s="22">
        <f>(YEAR(Orders[[#This Row],[Order Month]])-YEAR(Orders[[#This Row],[First Month]]))*12+MONTH(Orders[[#This Row],[Order Month]])-MONTH(Orders[[#This Row],[First Month]])</f>
        <v/>
      </c>
      <c r="H354" s="22">
        <f>IF(COUNTIFS(Orders[Customer ID],Orders[[#This Row],[Customer ID]],Orders[Order Month],Orders[[#This Row],[Order Month]],Orders[Order ID],"&lt;"&amp;Orders[[#This Row],[Order ID]])=0,1,0)</f>
        <v/>
      </c>
    </row>
    <row r="355">
      <c r="A355" s="18" t="n">
        <v>1351</v>
      </c>
      <c r="B355" s="19" t="n">
        <v>46168</v>
      </c>
      <c r="C355" s="18" t="inlineStr">
        <is>
          <t>T-295</t>
        </is>
      </c>
      <c r="D355" s="20" t="n">
        <v>340</v>
      </c>
      <c r="E355" s="21">
        <f>DATE(YEAR(Orders[[#This Row],[Order Date]]),MONTH(Orders[[#This Row],[Order Date]]),1)</f>
        <v/>
      </c>
      <c r="F355" s="21">
        <f>_xlfn.MINIFS(Orders[Order Month],Orders[Customer ID],Orders[[#This Row],[Customer ID]])</f>
        <v/>
      </c>
      <c r="G355" s="22">
        <f>(YEAR(Orders[[#This Row],[Order Month]])-YEAR(Orders[[#This Row],[First Month]]))*12+MONTH(Orders[[#This Row],[Order Month]])-MONTH(Orders[[#This Row],[First Month]])</f>
        <v/>
      </c>
      <c r="H355" s="22">
        <f>IF(COUNTIFS(Orders[Customer ID],Orders[[#This Row],[Customer ID]],Orders[Order Month],Orders[[#This Row],[Order Month]],Orders[Order ID],"&lt;"&amp;Orders[[#This Row],[Order ID]])=0,1,0)</f>
        <v/>
      </c>
    </row>
    <row r="356">
      <c r="A356" s="18" t="n">
        <v>1352</v>
      </c>
      <c r="B356" s="19" t="n">
        <v>46172</v>
      </c>
      <c r="C356" s="18" t="inlineStr">
        <is>
          <t>T-260</t>
        </is>
      </c>
      <c r="D356" s="20" t="n">
        <v>770</v>
      </c>
      <c r="E356" s="21">
        <f>DATE(YEAR(Orders[[#This Row],[Order Date]]),MONTH(Orders[[#This Row],[Order Date]]),1)</f>
        <v/>
      </c>
      <c r="F356" s="21">
        <f>_xlfn.MINIFS(Orders[Order Month],Orders[Customer ID],Orders[[#This Row],[Customer ID]])</f>
        <v/>
      </c>
      <c r="G356" s="22">
        <f>(YEAR(Orders[[#This Row],[Order Month]])-YEAR(Orders[[#This Row],[First Month]]))*12+MONTH(Orders[[#This Row],[Order Month]])-MONTH(Orders[[#This Row],[First Month]])</f>
        <v/>
      </c>
      <c r="H356" s="22">
        <f>IF(COUNTIFS(Orders[Customer ID],Orders[[#This Row],[Customer ID]],Orders[Order Month],Orders[[#This Row],[Order Month]],Orders[Order ID],"&lt;"&amp;Orders[[#This Row],[Order ID]])=0,1,0)</f>
        <v/>
      </c>
    </row>
    <row r="357">
      <c r="A357" s="18" t="n">
        <v>1353</v>
      </c>
      <c r="B357" s="19" t="n">
        <v>46173</v>
      </c>
      <c r="C357" s="18" t="inlineStr">
        <is>
          <t>T-216</t>
        </is>
      </c>
      <c r="D357" s="20" t="n">
        <v>880</v>
      </c>
      <c r="E357" s="21">
        <f>DATE(YEAR(Orders[[#This Row],[Order Date]]),MONTH(Orders[[#This Row],[Order Date]]),1)</f>
        <v/>
      </c>
      <c r="F357" s="21">
        <f>_xlfn.MINIFS(Orders[Order Month],Orders[Customer ID],Orders[[#This Row],[Customer ID]])</f>
        <v/>
      </c>
      <c r="G357" s="22">
        <f>(YEAR(Orders[[#This Row],[Order Month]])-YEAR(Orders[[#This Row],[First Month]]))*12+MONTH(Orders[[#This Row],[Order Month]])-MONTH(Orders[[#This Row],[First Month]])</f>
        <v/>
      </c>
      <c r="H357" s="22">
        <f>IF(COUNTIFS(Orders[Customer ID],Orders[[#This Row],[Customer ID]],Orders[Order Month],Orders[[#This Row],[Order Month]],Orders[Order ID],"&lt;"&amp;Orders[[#This Row],[Order ID]])=0,1,0)</f>
        <v/>
      </c>
    </row>
    <row r="358">
      <c r="A358" s="18" t="n">
        <v>1354</v>
      </c>
      <c r="B358" s="19" t="n">
        <v>46173</v>
      </c>
      <c r="C358" s="18" t="inlineStr">
        <is>
          <t>T-219</t>
        </is>
      </c>
      <c r="D358" s="20" t="n">
        <v>650</v>
      </c>
      <c r="E358" s="21">
        <f>DATE(YEAR(Orders[[#This Row],[Order Date]]),MONTH(Orders[[#This Row],[Order Date]]),1)</f>
        <v/>
      </c>
      <c r="F358" s="21">
        <f>_xlfn.MINIFS(Orders[Order Month],Orders[Customer ID],Orders[[#This Row],[Customer ID]])</f>
        <v/>
      </c>
      <c r="G358" s="22">
        <f>(YEAR(Orders[[#This Row],[Order Month]])-YEAR(Orders[[#This Row],[First Month]]))*12+MONTH(Orders[[#This Row],[Order Month]])-MONTH(Orders[[#This Row],[First Month]])</f>
        <v/>
      </c>
      <c r="H358" s="22">
        <f>IF(COUNTIFS(Orders[Customer ID],Orders[[#This Row],[Customer ID]],Orders[Order Month],Orders[[#This Row],[Order Month]],Orders[Order ID],"&lt;"&amp;Orders[[#This Row],[Order ID]])=0,1,0)</f>
        <v/>
      </c>
    </row>
    <row r="359">
      <c r="A359" s="18" t="n">
        <v>1355</v>
      </c>
      <c r="B359" s="19" t="n">
        <v>46173</v>
      </c>
      <c r="C359" s="18" t="inlineStr">
        <is>
          <t>T-263</t>
        </is>
      </c>
      <c r="D359" s="20" t="n">
        <v>510</v>
      </c>
      <c r="E359" s="21">
        <f>DATE(YEAR(Orders[[#This Row],[Order Date]]),MONTH(Orders[[#This Row],[Order Date]]),1)</f>
        <v/>
      </c>
      <c r="F359" s="21">
        <f>_xlfn.MINIFS(Orders[Order Month],Orders[Customer ID],Orders[[#This Row],[Customer ID]])</f>
        <v/>
      </c>
      <c r="G359" s="22">
        <f>(YEAR(Orders[[#This Row],[Order Month]])-YEAR(Orders[[#This Row],[First Month]]))*12+MONTH(Orders[[#This Row],[Order Month]])-MONTH(Orders[[#This Row],[First Month]])</f>
        <v/>
      </c>
      <c r="H359" s="22">
        <f>IF(COUNTIFS(Orders[Customer ID],Orders[[#This Row],[Customer ID]],Orders[Order Month],Orders[[#This Row],[Order Month]],Orders[Order ID],"&lt;"&amp;Orders[[#This Row],[Order ID]])=0,1,0)</f>
        <v/>
      </c>
    </row>
    <row r="360">
      <c r="A360" s="18" t="n">
        <v>1356</v>
      </c>
      <c r="B360" s="19" t="n">
        <v>46174</v>
      </c>
      <c r="C360" s="18" t="inlineStr">
        <is>
          <t>T-295</t>
        </is>
      </c>
      <c r="D360" s="20" t="n">
        <v>600</v>
      </c>
      <c r="E360" s="21">
        <f>DATE(YEAR(Orders[[#This Row],[Order Date]]),MONTH(Orders[[#This Row],[Order Date]]),1)</f>
        <v/>
      </c>
      <c r="F360" s="21">
        <f>_xlfn.MINIFS(Orders[Order Month],Orders[Customer ID],Orders[[#This Row],[Customer ID]])</f>
        <v/>
      </c>
      <c r="G360" s="22">
        <f>(YEAR(Orders[[#This Row],[Order Month]])-YEAR(Orders[[#This Row],[First Month]]))*12+MONTH(Orders[[#This Row],[Order Month]])-MONTH(Orders[[#This Row],[First Month]])</f>
        <v/>
      </c>
      <c r="H360" s="22">
        <f>IF(COUNTIFS(Orders[Customer ID],Orders[[#This Row],[Customer ID]],Orders[Order Month],Orders[[#This Row],[Order Month]],Orders[Order ID],"&lt;"&amp;Orders[[#This Row],[Order ID]])=0,1,0)</f>
        <v/>
      </c>
    </row>
    <row r="361">
      <c r="A361" s="18" t="n">
        <v>1357</v>
      </c>
      <c r="B361" s="19" t="n">
        <v>46174</v>
      </c>
      <c r="C361" s="18" t="inlineStr">
        <is>
          <t>T-308</t>
        </is>
      </c>
      <c r="D361" s="20" t="n">
        <v>770</v>
      </c>
      <c r="E361" s="21">
        <f>DATE(YEAR(Orders[[#This Row],[Order Date]]),MONTH(Orders[[#This Row],[Order Date]]),1)</f>
        <v/>
      </c>
      <c r="F361" s="21">
        <f>_xlfn.MINIFS(Orders[Order Month],Orders[Customer ID],Orders[[#This Row],[Customer ID]])</f>
        <v/>
      </c>
      <c r="G361" s="22">
        <f>(YEAR(Orders[[#This Row],[Order Month]])-YEAR(Orders[[#This Row],[First Month]]))*12+MONTH(Orders[[#This Row],[Order Month]])-MONTH(Orders[[#This Row],[First Month]])</f>
        <v/>
      </c>
      <c r="H361" s="22">
        <f>IF(COUNTIFS(Orders[Customer ID],Orders[[#This Row],[Customer ID]],Orders[Order Month],Orders[[#This Row],[Order Month]],Orders[Order ID],"&lt;"&amp;Orders[[#This Row],[Order ID]])=0,1,0)</f>
        <v/>
      </c>
    </row>
    <row r="362">
      <c r="A362" s="18" t="n">
        <v>1358</v>
      </c>
      <c r="B362" s="19" t="n">
        <v>46174</v>
      </c>
      <c r="C362" s="18" t="inlineStr">
        <is>
          <t>T-313</t>
        </is>
      </c>
      <c r="D362" s="20" t="n">
        <v>890</v>
      </c>
      <c r="E362" s="21">
        <f>DATE(YEAR(Orders[[#This Row],[Order Date]]),MONTH(Orders[[#This Row],[Order Date]]),1)</f>
        <v/>
      </c>
      <c r="F362" s="21">
        <f>_xlfn.MINIFS(Orders[Order Month],Orders[Customer ID],Orders[[#This Row],[Customer ID]])</f>
        <v/>
      </c>
      <c r="G362" s="22">
        <f>(YEAR(Orders[[#This Row],[Order Month]])-YEAR(Orders[[#This Row],[First Month]]))*12+MONTH(Orders[[#This Row],[Order Month]])-MONTH(Orders[[#This Row],[First Month]])</f>
        <v/>
      </c>
      <c r="H362" s="22">
        <f>IF(COUNTIFS(Orders[Customer ID],Orders[[#This Row],[Customer ID]],Orders[Order Month],Orders[[#This Row],[Order Month]],Orders[Order ID],"&lt;"&amp;Orders[[#This Row],[Order ID]])=0,1,0)</f>
        <v/>
      </c>
    </row>
    <row r="363">
      <c r="A363" s="18" t="n">
        <v>1359</v>
      </c>
      <c r="B363" s="19" t="n">
        <v>46174</v>
      </c>
      <c r="C363" s="18" t="inlineStr">
        <is>
          <t>T-317</t>
        </is>
      </c>
      <c r="D363" s="20" t="n">
        <v>500</v>
      </c>
      <c r="E363" s="21">
        <f>DATE(YEAR(Orders[[#This Row],[Order Date]]),MONTH(Orders[[#This Row],[Order Date]]),1)</f>
        <v/>
      </c>
      <c r="F363" s="21">
        <f>_xlfn.MINIFS(Orders[Order Month],Orders[Customer ID],Orders[[#This Row],[Customer ID]])</f>
        <v/>
      </c>
      <c r="G363" s="22">
        <f>(YEAR(Orders[[#This Row],[Order Month]])-YEAR(Orders[[#This Row],[First Month]]))*12+MONTH(Orders[[#This Row],[Order Month]])-MONTH(Orders[[#This Row],[First Month]])</f>
        <v/>
      </c>
      <c r="H363" s="22">
        <f>IF(COUNTIFS(Orders[Customer ID],Orders[[#This Row],[Customer ID]],Orders[Order Month],Orders[[#This Row],[Order Month]],Orders[Order ID],"&lt;"&amp;Orders[[#This Row],[Order ID]])=0,1,0)</f>
        <v/>
      </c>
    </row>
    <row r="364">
      <c r="A364" s="18" t="n">
        <v>1360</v>
      </c>
      <c r="B364" s="19" t="n">
        <v>46174</v>
      </c>
      <c r="C364" s="18" t="inlineStr">
        <is>
          <t>T-318</t>
        </is>
      </c>
      <c r="D364" s="20" t="n">
        <v>740</v>
      </c>
      <c r="E364" s="21">
        <f>DATE(YEAR(Orders[[#This Row],[Order Date]]),MONTH(Orders[[#This Row],[Order Date]]),1)</f>
        <v/>
      </c>
      <c r="F364" s="21">
        <f>_xlfn.MINIFS(Orders[Order Month],Orders[Customer ID],Orders[[#This Row],[Customer ID]])</f>
        <v/>
      </c>
      <c r="G364" s="22">
        <f>(YEAR(Orders[[#This Row],[Order Month]])-YEAR(Orders[[#This Row],[First Month]]))*12+MONTH(Orders[[#This Row],[Order Month]])-MONTH(Orders[[#This Row],[First Month]])</f>
        <v/>
      </c>
      <c r="H364" s="22">
        <f>IF(COUNTIFS(Orders[Customer ID],Orders[[#This Row],[Customer ID]],Orders[Order Month],Orders[[#This Row],[Order Month]],Orders[Order ID],"&lt;"&amp;Orders[[#This Row],[Order ID]])=0,1,0)</f>
        <v/>
      </c>
    </row>
    <row r="365">
      <c r="A365" s="18" t="n">
        <v>1361</v>
      </c>
      <c r="B365" s="19" t="n">
        <v>46176</v>
      </c>
      <c r="C365" s="18" t="inlineStr">
        <is>
          <t>T-243</t>
        </is>
      </c>
      <c r="D365" s="20" t="n">
        <v>870</v>
      </c>
      <c r="E365" s="21">
        <f>DATE(YEAR(Orders[[#This Row],[Order Date]]),MONTH(Orders[[#This Row],[Order Date]]),1)</f>
        <v/>
      </c>
      <c r="F365" s="21">
        <f>_xlfn.MINIFS(Orders[Order Month],Orders[Customer ID],Orders[[#This Row],[Customer ID]])</f>
        <v/>
      </c>
      <c r="G365" s="22">
        <f>(YEAR(Orders[[#This Row],[Order Month]])-YEAR(Orders[[#This Row],[First Month]]))*12+MONTH(Orders[[#This Row],[Order Month]])-MONTH(Orders[[#This Row],[First Month]])</f>
        <v/>
      </c>
      <c r="H365" s="22">
        <f>IF(COUNTIFS(Orders[Customer ID],Orders[[#This Row],[Customer ID]],Orders[Order Month],Orders[[#This Row],[Order Month]],Orders[Order ID],"&lt;"&amp;Orders[[#This Row],[Order ID]])=0,1,0)</f>
        <v/>
      </c>
    </row>
    <row r="366">
      <c r="A366" s="18" t="n">
        <v>1362</v>
      </c>
      <c r="B366" s="19" t="n">
        <v>46176</v>
      </c>
      <c r="C366" s="18" t="inlineStr">
        <is>
          <t>T-271</t>
        </is>
      </c>
      <c r="D366" s="20" t="n">
        <v>200</v>
      </c>
      <c r="E366" s="21">
        <f>DATE(YEAR(Orders[[#This Row],[Order Date]]),MONTH(Orders[[#This Row],[Order Date]]),1)</f>
        <v/>
      </c>
      <c r="F366" s="21">
        <f>_xlfn.MINIFS(Orders[Order Month],Orders[Customer ID],Orders[[#This Row],[Customer ID]])</f>
        <v/>
      </c>
      <c r="G366" s="22">
        <f>(YEAR(Orders[[#This Row],[Order Month]])-YEAR(Orders[[#This Row],[First Month]]))*12+MONTH(Orders[[#This Row],[Order Month]])-MONTH(Orders[[#This Row],[First Month]])</f>
        <v/>
      </c>
      <c r="H366" s="22">
        <f>IF(COUNTIFS(Orders[Customer ID],Orders[[#This Row],[Customer ID]],Orders[Order Month],Orders[[#This Row],[Order Month]],Orders[Order ID],"&lt;"&amp;Orders[[#This Row],[Order ID]])=0,1,0)</f>
        <v/>
      </c>
    </row>
    <row r="367">
      <c r="A367" s="18" t="n">
        <v>1363</v>
      </c>
      <c r="B367" s="19" t="n">
        <v>46177</v>
      </c>
      <c r="C367" s="18" t="inlineStr">
        <is>
          <t>T-215</t>
        </is>
      </c>
      <c r="D367" s="20" t="n">
        <v>670</v>
      </c>
      <c r="E367" s="21">
        <f>DATE(YEAR(Orders[[#This Row],[Order Date]]),MONTH(Orders[[#This Row],[Order Date]]),1)</f>
        <v/>
      </c>
      <c r="F367" s="21">
        <f>_xlfn.MINIFS(Orders[Order Month],Orders[Customer ID],Orders[[#This Row],[Customer ID]])</f>
        <v/>
      </c>
      <c r="G367" s="22">
        <f>(YEAR(Orders[[#This Row],[Order Month]])-YEAR(Orders[[#This Row],[First Month]]))*12+MONTH(Orders[[#This Row],[Order Month]])-MONTH(Orders[[#This Row],[First Month]])</f>
        <v/>
      </c>
      <c r="H367" s="22">
        <f>IF(COUNTIFS(Orders[Customer ID],Orders[[#This Row],[Customer ID]],Orders[Order Month],Orders[[#This Row],[Order Month]],Orders[Order ID],"&lt;"&amp;Orders[[#This Row],[Order ID]])=0,1,0)</f>
        <v/>
      </c>
    </row>
    <row r="368">
      <c r="A368" s="18" t="n">
        <v>1364</v>
      </c>
      <c r="B368" s="19" t="n">
        <v>46177</v>
      </c>
      <c r="C368" s="18" t="inlineStr">
        <is>
          <t>T-312</t>
        </is>
      </c>
      <c r="D368" s="20" t="n">
        <v>450</v>
      </c>
      <c r="E368" s="21">
        <f>DATE(YEAR(Orders[[#This Row],[Order Date]]),MONTH(Orders[[#This Row],[Order Date]]),1)</f>
        <v/>
      </c>
      <c r="F368" s="21">
        <f>_xlfn.MINIFS(Orders[Order Month],Orders[Customer ID],Orders[[#This Row],[Customer ID]])</f>
        <v/>
      </c>
      <c r="G368" s="22">
        <f>(YEAR(Orders[[#This Row],[Order Month]])-YEAR(Orders[[#This Row],[First Month]]))*12+MONTH(Orders[[#This Row],[Order Month]])-MONTH(Orders[[#This Row],[First Month]])</f>
        <v/>
      </c>
      <c r="H368" s="22">
        <f>IF(COUNTIFS(Orders[Customer ID],Orders[[#This Row],[Customer ID]],Orders[Order Month],Orders[[#This Row],[Order Month]],Orders[Order ID],"&lt;"&amp;Orders[[#This Row],[Order ID]])=0,1,0)</f>
        <v/>
      </c>
    </row>
    <row r="369">
      <c r="A369" s="18" t="n">
        <v>1365</v>
      </c>
      <c r="B369" s="19" t="n">
        <v>46178</v>
      </c>
      <c r="C369" s="18" t="inlineStr">
        <is>
          <t>T-271</t>
        </is>
      </c>
      <c r="D369" s="20" t="n">
        <v>720</v>
      </c>
      <c r="E369" s="21">
        <f>DATE(YEAR(Orders[[#This Row],[Order Date]]),MONTH(Orders[[#This Row],[Order Date]]),1)</f>
        <v/>
      </c>
      <c r="F369" s="21">
        <f>_xlfn.MINIFS(Orders[Order Month],Orders[Customer ID],Orders[[#This Row],[Customer ID]])</f>
        <v/>
      </c>
      <c r="G369" s="22">
        <f>(YEAR(Orders[[#This Row],[Order Month]])-YEAR(Orders[[#This Row],[First Month]]))*12+MONTH(Orders[[#This Row],[Order Month]])-MONTH(Orders[[#This Row],[First Month]])</f>
        <v/>
      </c>
      <c r="H369" s="22">
        <f>IF(COUNTIFS(Orders[Customer ID],Orders[[#This Row],[Customer ID]],Orders[Order Month],Orders[[#This Row],[Order Month]],Orders[Order ID],"&lt;"&amp;Orders[[#This Row],[Order ID]])=0,1,0)</f>
        <v/>
      </c>
    </row>
    <row r="370">
      <c r="A370" s="18" t="n">
        <v>1366</v>
      </c>
      <c r="B370" s="19" t="n">
        <v>46178</v>
      </c>
      <c r="C370" s="18" t="inlineStr">
        <is>
          <t>T-281</t>
        </is>
      </c>
      <c r="D370" s="20" t="n">
        <v>450</v>
      </c>
      <c r="E370" s="21">
        <f>DATE(YEAR(Orders[[#This Row],[Order Date]]),MONTH(Orders[[#This Row],[Order Date]]),1)</f>
        <v/>
      </c>
      <c r="F370" s="21">
        <f>_xlfn.MINIFS(Orders[Order Month],Orders[Customer ID],Orders[[#This Row],[Customer ID]])</f>
        <v/>
      </c>
      <c r="G370" s="22">
        <f>(YEAR(Orders[[#This Row],[Order Month]])-YEAR(Orders[[#This Row],[First Month]]))*12+MONTH(Orders[[#This Row],[Order Month]])-MONTH(Orders[[#This Row],[First Month]])</f>
        <v/>
      </c>
      <c r="H370" s="22">
        <f>IF(COUNTIFS(Orders[Customer ID],Orders[[#This Row],[Customer ID]],Orders[Order Month],Orders[[#This Row],[Order Month]],Orders[Order ID],"&lt;"&amp;Orders[[#This Row],[Order ID]])=0,1,0)</f>
        <v/>
      </c>
    </row>
    <row r="371">
      <c r="A371" s="18" t="n">
        <v>1367</v>
      </c>
      <c r="B371" s="19" t="n">
        <v>46179</v>
      </c>
      <c r="C371" s="18" t="inlineStr">
        <is>
          <t>T-233</t>
        </is>
      </c>
      <c r="D371" s="20" t="n">
        <v>510</v>
      </c>
      <c r="E371" s="21">
        <f>DATE(YEAR(Orders[[#This Row],[Order Date]]),MONTH(Orders[[#This Row],[Order Date]]),1)</f>
        <v/>
      </c>
      <c r="F371" s="21">
        <f>_xlfn.MINIFS(Orders[Order Month],Orders[Customer ID],Orders[[#This Row],[Customer ID]])</f>
        <v/>
      </c>
      <c r="G371" s="22">
        <f>(YEAR(Orders[[#This Row],[Order Month]])-YEAR(Orders[[#This Row],[First Month]]))*12+MONTH(Orders[[#This Row],[Order Month]])-MONTH(Orders[[#This Row],[First Month]])</f>
        <v/>
      </c>
      <c r="H371" s="22">
        <f>IF(COUNTIFS(Orders[Customer ID],Orders[[#This Row],[Customer ID]],Orders[Order Month],Orders[[#This Row],[Order Month]],Orders[Order ID],"&lt;"&amp;Orders[[#This Row],[Order ID]])=0,1,0)</f>
        <v/>
      </c>
    </row>
    <row r="372">
      <c r="A372" s="18" t="n">
        <v>1368</v>
      </c>
      <c r="B372" s="19" t="n">
        <v>46180</v>
      </c>
      <c r="C372" s="18" t="inlineStr">
        <is>
          <t>T-272</t>
        </is>
      </c>
      <c r="D372" s="20" t="n">
        <v>780</v>
      </c>
      <c r="E372" s="21">
        <f>DATE(YEAR(Orders[[#This Row],[Order Date]]),MONTH(Orders[[#This Row],[Order Date]]),1)</f>
        <v/>
      </c>
      <c r="F372" s="21">
        <f>_xlfn.MINIFS(Orders[Order Month],Orders[Customer ID],Orders[[#This Row],[Customer ID]])</f>
        <v/>
      </c>
      <c r="G372" s="22">
        <f>(YEAR(Orders[[#This Row],[Order Month]])-YEAR(Orders[[#This Row],[First Month]]))*12+MONTH(Orders[[#This Row],[Order Month]])-MONTH(Orders[[#This Row],[First Month]])</f>
        <v/>
      </c>
      <c r="H372" s="22">
        <f>IF(COUNTIFS(Orders[Customer ID],Orders[[#This Row],[Customer ID]],Orders[Order Month],Orders[[#This Row],[Order Month]],Orders[Order ID],"&lt;"&amp;Orders[[#This Row],[Order ID]])=0,1,0)</f>
        <v/>
      </c>
    </row>
    <row r="373">
      <c r="A373" s="18" t="n">
        <v>1369</v>
      </c>
      <c r="B373" s="19" t="n">
        <v>46181</v>
      </c>
      <c r="C373" s="18" t="inlineStr">
        <is>
          <t>T-318</t>
        </is>
      </c>
      <c r="D373" s="20" t="n">
        <v>830</v>
      </c>
      <c r="E373" s="21">
        <f>DATE(YEAR(Orders[[#This Row],[Order Date]]),MONTH(Orders[[#This Row],[Order Date]]),1)</f>
        <v/>
      </c>
      <c r="F373" s="21">
        <f>_xlfn.MINIFS(Orders[Order Month],Orders[Customer ID],Orders[[#This Row],[Customer ID]])</f>
        <v/>
      </c>
      <c r="G373" s="22">
        <f>(YEAR(Orders[[#This Row],[Order Month]])-YEAR(Orders[[#This Row],[First Month]]))*12+MONTH(Orders[[#This Row],[Order Month]])-MONTH(Orders[[#This Row],[First Month]])</f>
        <v/>
      </c>
      <c r="H373" s="22">
        <f>IF(COUNTIFS(Orders[Customer ID],Orders[[#This Row],[Customer ID]],Orders[Order Month],Orders[[#This Row],[Order Month]],Orders[Order ID],"&lt;"&amp;Orders[[#This Row],[Order ID]])=0,1,0)</f>
        <v/>
      </c>
    </row>
    <row r="374">
      <c r="A374" s="18" t="n">
        <v>1370</v>
      </c>
      <c r="B374" s="19" t="n">
        <v>46182</v>
      </c>
      <c r="C374" s="18" t="inlineStr">
        <is>
          <t>T-216</t>
        </is>
      </c>
      <c r="D374" s="20" t="n">
        <v>510</v>
      </c>
      <c r="E374" s="21">
        <f>DATE(YEAR(Orders[[#This Row],[Order Date]]),MONTH(Orders[[#This Row],[Order Date]]),1)</f>
        <v/>
      </c>
      <c r="F374" s="21">
        <f>_xlfn.MINIFS(Orders[Order Month],Orders[Customer ID],Orders[[#This Row],[Customer ID]])</f>
        <v/>
      </c>
      <c r="G374" s="22">
        <f>(YEAR(Orders[[#This Row],[Order Month]])-YEAR(Orders[[#This Row],[First Month]]))*12+MONTH(Orders[[#This Row],[Order Month]])-MONTH(Orders[[#This Row],[First Month]])</f>
        <v/>
      </c>
      <c r="H374" s="22">
        <f>IF(COUNTIFS(Orders[Customer ID],Orders[[#This Row],[Customer ID]],Orders[Order Month],Orders[[#This Row],[Order Month]],Orders[Order ID],"&lt;"&amp;Orders[[#This Row],[Order ID]])=0,1,0)</f>
        <v/>
      </c>
    </row>
    <row r="375">
      <c r="A375" s="18" t="n">
        <v>1371</v>
      </c>
      <c r="B375" s="19" t="n">
        <v>46182</v>
      </c>
      <c r="C375" s="18" t="inlineStr">
        <is>
          <t>T-252</t>
        </is>
      </c>
      <c r="D375" s="20" t="n">
        <v>300</v>
      </c>
      <c r="E375" s="21">
        <f>DATE(YEAR(Orders[[#This Row],[Order Date]]),MONTH(Orders[[#This Row],[Order Date]]),1)</f>
        <v/>
      </c>
      <c r="F375" s="21">
        <f>_xlfn.MINIFS(Orders[Order Month],Orders[Customer ID],Orders[[#This Row],[Customer ID]])</f>
        <v/>
      </c>
      <c r="G375" s="22">
        <f>(YEAR(Orders[[#This Row],[Order Month]])-YEAR(Orders[[#This Row],[First Month]]))*12+MONTH(Orders[[#This Row],[Order Month]])-MONTH(Orders[[#This Row],[First Month]])</f>
        <v/>
      </c>
      <c r="H375" s="22">
        <f>IF(COUNTIFS(Orders[Customer ID],Orders[[#This Row],[Customer ID]],Orders[Order Month],Orders[[#This Row],[Order Month]],Orders[Order ID],"&lt;"&amp;Orders[[#This Row],[Order ID]])=0,1,0)</f>
        <v/>
      </c>
    </row>
    <row r="376">
      <c r="A376" s="18" t="n">
        <v>1372</v>
      </c>
      <c r="B376" s="19" t="n">
        <v>46182</v>
      </c>
      <c r="C376" s="18" t="inlineStr">
        <is>
          <t>T-296</t>
        </is>
      </c>
      <c r="D376" s="20" t="n">
        <v>890</v>
      </c>
      <c r="E376" s="21">
        <f>DATE(YEAR(Orders[[#This Row],[Order Date]]),MONTH(Orders[[#This Row],[Order Date]]),1)</f>
        <v/>
      </c>
      <c r="F376" s="21">
        <f>_xlfn.MINIFS(Orders[Order Month],Orders[Customer ID],Orders[[#This Row],[Customer ID]])</f>
        <v/>
      </c>
      <c r="G376" s="22">
        <f>(YEAR(Orders[[#This Row],[Order Month]])-YEAR(Orders[[#This Row],[First Month]]))*12+MONTH(Orders[[#This Row],[Order Month]])-MONTH(Orders[[#This Row],[First Month]])</f>
        <v/>
      </c>
      <c r="H376" s="22">
        <f>IF(COUNTIFS(Orders[Customer ID],Orders[[#This Row],[Customer ID]],Orders[Order Month],Orders[[#This Row],[Order Month]],Orders[Order ID],"&lt;"&amp;Orders[[#This Row],[Order ID]])=0,1,0)</f>
        <v/>
      </c>
    </row>
    <row r="377">
      <c r="A377" s="18" t="n">
        <v>1373</v>
      </c>
      <c r="B377" s="19" t="n">
        <v>46182</v>
      </c>
      <c r="C377" s="18" t="inlineStr">
        <is>
          <t>T-297</t>
        </is>
      </c>
      <c r="D377" s="20" t="n">
        <v>780</v>
      </c>
      <c r="E377" s="21">
        <f>DATE(YEAR(Orders[[#This Row],[Order Date]]),MONTH(Orders[[#This Row],[Order Date]]),1)</f>
        <v/>
      </c>
      <c r="F377" s="21">
        <f>_xlfn.MINIFS(Orders[Order Month],Orders[Customer ID],Orders[[#This Row],[Customer ID]])</f>
        <v/>
      </c>
      <c r="G377" s="22">
        <f>(YEAR(Orders[[#This Row],[Order Month]])-YEAR(Orders[[#This Row],[First Month]]))*12+MONTH(Orders[[#This Row],[Order Month]])-MONTH(Orders[[#This Row],[First Month]])</f>
        <v/>
      </c>
      <c r="H377" s="22">
        <f>IF(COUNTIFS(Orders[Customer ID],Orders[[#This Row],[Customer ID]],Orders[Order Month],Orders[[#This Row],[Order Month]],Orders[Order ID],"&lt;"&amp;Orders[[#This Row],[Order ID]])=0,1,0)</f>
        <v/>
      </c>
    </row>
    <row r="378">
      <c r="A378" s="18" t="n">
        <v>1374</v>
      </c>
      <c r="B378" s="19" t="n">
        <v>46183</v>
      </c>
      <c r="C378" s="18" t="inlineStr">
        <is>
          <t>T-232</t>
        </is>
      </c>
      <c r="D378" s="20" t="n">
        <v>260</v>
      </c>
      <c r="E378" s="21">
        <f>DATE(YEAR(Orders[[#This Row],[Order Date]]),MONTH(Orders[[#This Row],[Order Date]]),1)</f>
        <v/>
      </c>
      <c r="F378" s="21">
        <f>_xlfn.MINIFS(Orders[Order Month],Orders[Customer ID],Orders[[#This Row],[Customer ID]])</f>
        <v/>
      </c>
      <c r="G378" s="22">
        <f>(YEAR(Orders[[#This Row],[Order Month]])-YEAR(Orders[[#This Row],[First Month]]))*12+MONTH(Orders[[#This Row],[Order Month]])-MONTH(Orders[[#This Row],[First Month]])</f>
        <v/>
      </c>
      <c r="H378" s="22">
        <f>IF(COUNTIFS(Orders[Customer ID],Orders[[#This Row],[Customer ID]],Orders[Order Month],Orders[[#This Row],[Order Month]],Orders[Order ID],"&lt;"&amp;Orders[[#This Row],[Order ID]])=0,1,0)</f>
        <v/>
      </c>
    </row>
    <row r="379">
      <c r="A379" s="18" t="n">
        <v>1375</v>
      </c>
      <c r="B379" s="19" t="n">
        <v>46183</v>
      </c>
      <c r="C379" s="18" t="inlineStr">
        <is>
          <t>T-275</t>
        </is>
      </c>
      <c r="D379" s="20" t="n">
        <v>720</v>
      </c>
      <c r="E379" s="21">
        <f>DATE(YEAR(Orders[[#This Row],[Order Date]]),MONTH(Orders[[#This Row],[Order Date]]),1)</f>
        <v/>
      </c>
      <c r="F379" s="21">
        <f>_xlfn.MINIFS(Orders[Order Month],Orders[Customer ID],Orders[[#This Row],[Customer ID]])</f>
        <v/>
      </c>
      <c r="G379" s="22">
        <f>(YEAR(Orders[[#This Row],[Order Month]])-YEAR(Orders[[#This Row],[First Month]]))*12+MONTH(Orders[[#This Row],[Order Month]])-MONTH(Orders[[#This Row],[First Month]])</f>
        <v/>
      </c>
      <c r="H379" s="22">
        <f>IF(COUNTIFS(Orders[Customer ID],Orders[[#This Row],[Customer ID]],Orders[Order Month],Orders[[#This Row],[Order Month]],Orders[Order ID],"&lt;"&amp;Orders[[#This Row],[Order ID]])=0,1,0)</f>
        <v/>
      </c>
    </row>
    <row r="380">
      <c r="A380" s="18" t="n">
        <v>1376</v>
      </c>
      <c r="B380" s="19" t="n">
        <v>46183</v>
      </c>
      <c r="C380" s="18" t="inlineStr">
        <is>
          <t>T-299</t>
        </is>
      </c>
      <c r="D380" s="20" t="n">
        <v>180</v>
      </c>
      <c r="E380" s="21">
        <f>DATE(YEAR(Orders[[#This Row],[Order Date]]),MONTH(Orders[[#This Row],[Order Date]]),1)</f>
        <v/>
      </c>
      <c r="F380" s="21">
        <f>_xlfn.MINIFS(Orders[Order Month],Orders[Customer ID],Orders[[#This Row],[Customer ID]])</f>
        <v/>
      </c>
      <c r="G380" s="22">
        <f>(YEAR(Orders[[#This Row],[Order Month]])-YEAR(Orders[[#This Row],[First Month]]))*12+MONTH(Orders[[#This Row],[Order Month]])-MONTH(Orders[[#This Row],[First Month]])</f>
        <v/>
      </c>
      <c r="H380" s="22">
        <f>IF(COUNTIFS(Orders[Customer ID],Orders[[#This Row],[Customer ID]],Orders[Order Month],Orders[[#This Row],[Order Month]],Orders[Order ID],"&lt;"&amp;Orders[[#This Row],[Order ID]])=0,1,0)</f>
        <v/>
      </c>
    </row>
    <row r="381">
      <c r="A381" s="18" t="n">
        <v>1377</v>
      </c>
      <c r="B381" s="19" t="n">
        <v>46183</v>
      </c>
      <c r="C381" s="18" t="inlineStr">
        <is>
          <t>T-311</t>
        </is>
      </c>
      <c r="D381" s="20" t="n">
        <v>640</v>
      </c>
      <c r="E381" s="21">
        <f>DATE(YEAR(Orders[[#This Row],[Order Date]]),MONTH(Orders[[#This Row],[Order Date]]),1)</f>
        <v/>
      </c>
      <c r="F381" s="21">
        <f>_xlfn.MINIFS(Orders[Order Month],Orders[Customer ID],Orders[[#This Row],[Customer ID]])</f>
        <v/>
      </c>
      <c r="G381" s="22">
        <f>(YEAR(Orders[[#This Row],[Order Month]])-YEAR(Orders[[#This Row],[First Month]]))*12+MONTH(Orders[[#This Row],[Order Month]])-MONTH(Orders[[#This Row],[First Month]])</f>
        <v/>
      </c>
      <c r="H381" s="22">
        <f>IF(COUNTIFS(Orders[Customer ID],Orders[[#This Row],[Customer ID]],Orders[Order Month],Orders[[#This Row],[Order Month]],Orders[Order ID],"&lt;"&amp;Orders[[#This Row],[Order ID]])=0,1,0)</f>
        <v/>
      </c>
    </row>
    <row r="382">
      <c r="A382" s="18" t="n">
        <v>1378</v>
      </c>
      <c r="B382" s="19" t="n">
        <v>46185</v>
      </c>
      <c r="C382" s="18" t="inlineStr">
        <is>
          <t>T-213</t>
        </is>
      </c>
      <c r="D382" s="20" t="n">
        <v>630</v>
      </c>
      <c r="E382" s="21">
        <f>DATE(YEAR(Orders[[#This Row],[Order Date]]),MONTH(Orders[[#This Row],[Order Date]]),1)</f>
        <v/>
      </c>
      <c r="F382" s="21">
        <f>_xlfn.MINIFS(Orders[Order Month],Orders[Customer ID],Orders[[#This Row],[Customer ID]])</f>
        <v/>
      </c>
      <c r="G382" s="22">
        <f>(YEAR(Orders[[#This Row],[Order Month]])-YEAR(Orders[[#This Row],[First Month]]))*12+MONTH(Orders[[#This Row],[Order Month]])-MONTH(Orders[[#This Row],[First Month]])</f>
        <v/>
      </c>
      <c r="H382" s="22">
        <f>IF(COUNTIFS(Orders[Customer ID],Orders[[#This Row],[Customer ID]],Orders[Order Month],Orders[[#This Row],[Order Month]],Orders[Order ID],"&lt;"&amp;Orders[[#This Row],[Order ID]])=0,1,0)</f>
        <v/>
      </c>
    </row>
    <row r="383">
      <c r="A383" s="18" t="n">
        <v>1379</v>
      </c>
      <c r="B383" s="19" t="n">
        <v>46186</v>
      </c>
      <c r="C383" s="18" t="inlineStr">
        <is>
          <t>T-304</t>
        </is>
      </c>
      <c r="D383" s="20" t="n">
        <v>770</v>
      </c>
      <c r="E383" s="21">
        <f>DATE(YEAR(Orders[[#This Row],[Order Date]]),MONTH(Orders[[#This Row],[Order Date]]),1)</f>
        <v/>
      </c>
      <c r="F383" s="21">
        <f>_xlfn.MINIFS(Orders[Order Month],Orders[Customer ID],Orders[[#This Row],[Customer ID]])</f>
        <v/>
      </c>
      <c r="G383" s="22">
        <f>(YEAR(Orders[[#This Row],[Order Month]])-YEAR(Orders[[#This Row],[First Month]]))*12+MONTH(Orders[[#This Row],[Order Month]])-MONTH(Orders[[#This Row],[First Month]])</f>
        <v/>
      </c>
      <c r="H383" s="22">
        <f>IF(COUNTIFS(Orders[Customer ID],Orders[[#This Row],[Customer ID]],Orders[Order Month],Orders[[#This Row],[Order Month]],Orders[Order ID],"&lt;"&amp;Orders[[#This Row],[Order ID]])=0,1,0)</f>
        <v/>
      </c>
    </row>
    <row r="384">
      <c r="A384" s="18" t="n">
        <v>1380</v>
      </c>
      <c r="B384" s="19" t="n">
        <v>46186</v>
      </c>
      <c r="C384" s="18" t="inlineStr">
        <is>
          <t>T-305</t>
        </is>
      </c>
      <c r="D384" s="20" t="n">
        <v>710</v>
      </c>
      <c r="E384" s="21">
        <f>DATE(YEAR(Orders[[#This Row],[Order Date]]),MONTH(Orders[[#This Row],[Order Date]]),1)</f>
        <v/>
      </c>
      <c r="F384" s="21">
        <f>_xlfn.MINIFS(Orders[Order Month],Orders[Customer ID],Orders[[#This Row],[Customer ID]])</f>
        <v/>
      </c>
      <c r="G384" s="22">
        <f>(YEAR(Orders[[#This Row],[Order Month]])-YEAR(Orders[[#This Row],[First Month]]))*12+MONTH(Orders[[#This Row],[Order Month]])-MONTH(Orders[[#This Row],[First Month]])</f>
        <v/>
      </c>
      <c r="H384" s="22">
        <f>IF(COUNTIFS(Orders[Customer ID],Orders[[#This Row],[Customer ID]],Orders[Order Month],Orders[[#This Row],[Order Month]],Orders[Order ID],"&lt;"&amp;Orders[[#This Row],[Order ID]])=0,1,0)</f>
        <v/>
      </c>
    </row>
    <row r="385">
      <c r="A385" s="18" t="n">
        <v>1381</v>
      </c>
      <c r="B385" s="19" t="n">
        <v>46186</v>
      </c>
      <c r="C385" s="18" t="inlineStr">
        <is>
          <t>T-310</t>
        </is>
      </c>
      <c r="D385" s="20" t="n">
        <v>620</v>
      </c>
      <c r="E385" s="21">
        <f>DATE(YEAR(Orders[[#This Row],[Order Date]]),MONTH(Orders[[#This Row],[Order Date]]),1)</f>
        <v/>
      </c>
      <c r="F385" s="21">
        <f>_xlfn.MINIFS(Orders[Order Month],Orders[Customer ID],Orders[[#This Row],[Customer ID]])</f>
        <v/>
      </c>
      <c r="G385" s="22">
        <f>(YEAR(Orders[[#This Row],[Order Month]])-YEAR(Orders[[#This Row],[First Month]]))*12+MONTH(Orders[[#This Row],[Order Month]])-MONTH(Orders[[#This Row],[First Month]])</f>
        <v/>
      </c>
      <c r="H385" s="22">
        <f>IF(COUNTIFS(Orders[Customer ID],Orders[[#This Row],[Customer ID]],Orders[Order Month],Orders[[#This Row],[Order Month]],Orders[Order ID],"&lt;"&amp;Orders[[#This Row],[Order ID]])=0,1,0)</f>
        <v/>
      </c>
    </row>
    <row r="386">
      <c r="A386" s="18" t="n">
        <v>1382</v>
      </c>
      <c r="B386" s="19" t="n">
        <v>46188</v>
      </c>
      <c r="C386" s="18" t="inlineStr">
        <is>
          <t>T-281</t>
        </is>
      </c>
      <c r="D386" s="20" t="n">
        <v>520</v>
      </c>
      <c r="E386" s="21">
        <f>DATE(YEAR(Orders[[#This Row],[Order Date]]),MONTH(Orders[[#This Row],[Order Date]]),1)</f>
        <v/>
      </c>
      <c r="F386" s="21">
        <f>_xlfn.MINIFS(Orders[Order Month],Orders[Customer ID],Orders[[#This Row],[Customer ID]])</f>
        <v/>
      </c>
      <c r="G386" s="22">
        <f>(YEAR(Orders[[#This Row],[Order Month]])-YEAR(Orders[[#This Row],[First Month]]))*12+MONTH(Orders[[#This Row],[Order Month]])-MONTH(Orders[[#This Row],[First Month]])</f>
        <v/>
      </c>
      <c r="H386" s="22">
        <f>IF(COUNTIFS(Orders[Customer ID],Orders[[#This Row],[Customer ID]],Orders[Order Month],Orders[[#This Row],[Order Month]],Orders[Order ID],"&lt;"&amp;Orders[[#This Row],[Order ID]])=0,1,0)</f>
        <v/>
      </c>
    </row>
    <row r="387">
      <c r="A387" s="18" t="n">
        <v>1383</v>
      </c>
      <c r="B387" s="19" t="n">
        <v>46188</v>
      </c>
      <c r="C387" s="18" t="inlineStr">
        <is>
          <t>T-285</t>
        </is>
      </c>
      <c r="D387" s="20" t="n">
        <v>860</v>
      </c>
      <c r="E387" s="21">
        <f>DATE(YEAR(Orders[[#This Row],[Order Date]]),MONTH(Orders[[#This Row],[Order Date]]),1)</f>
        <v/>
      </c>
      <c r="F387" s="21">
        <f>_xlfn.MINIFS(Orders[Order Month],Orders[Customer ID],Orders[[#This Row],[Customer ID]])</f>
        <v/>
      </c>
      <c r="G387" s="22">
        <f>(YEAR(Orders[[#This Row],[Order Month]])-YEAR(Orders[[#This Row],[First Month]]))*12+MONTH(Orders[[#This Row],[Order Month]])-MONTH(Orders[[#This Row],[First Month]])</f>
        <v/>
      </c>
      <c r="H387" s="22">
        <f>IF(COUNTIFS(Orders[Customer ID],Orders[[#This Row],[Customer ID]],Orders[Order Month],Orders[[#This Row],[Order Month]],Orders[Order ID],"&lt;"&amp;Orders[[#This Row],[Order ID]])=0,1,0)</f>
        <v/>
      </c>
    </row>
    <row r="388">
      <c r="A388" s="18" t="n">
        <v>1384</v>
      </c>
      <c r="B388" s="19" t="n">
        <v>46189</v>
      </c>
      <c r="C388" s="18" t="inlineStr">
        <is>
          <t>T-238</t>
        </is>
      </c>
      <c r="D388" s="20" t="n">
        <v>710</v>
      </c>
      <c r="E388" s="21">
        <f>DATE(YEAR(Orders[[#This Row],[Order Date]]),MONTH(Orders[[#This Row],[Order Date]]),1)</f>
        <v/>
      </c>
      <c r="F388" s="21">
        <f>_xlfn.MINIFS(Orders[Order Month],Orders[Customer ID],Orders[[#This Row],[Customer ID]])</f>
        <v/>
      </c>
      <c r="G388" s="22">
        <f>(YEAR(Orders[[#This Row],[Order Month]])-YEAR(Orders[[#This Row],[First Month]]))*12+MONTH(Orders[[#This Row],[Order Month]])-MONTH(Orders[[#This Row],[First Month]])</f>
        <v/>
      </c>
      <c r="H388" s="22">
        <f>IF(COUNTIFS(Orders[Customer ID],Orders[[#This Row],[Customer ID]],Orders[Order Month],Orders[[#This Row],[Order Month]],Orders[Order ID],"&lt;"&amp;Orders[[#This Row],[Order ID]])=0,1,0)</f>
        <v/>
      </c>
    </row>
    <row r="389">
      <c r="A389" s="18" t="n">
        <v>1385</v>
      </c>
      <c r="B389" s="19" t="n">
        <v>46189</v>
      </c>
      <c r="C389" s="18" t="inlineStr">
        <is>
          <t>T-247</t>
        </is>
      </c>
      <c r="D389" s="20" t="n">
        <v>180</v>
      </c>
      <c r="E389" s="21">
        <f>DATE(YEAR(Orders[[#This Row],[Order Date]]),MONTH(Orders[[#This Row],[Order Date]]),1)</f>
        <v/>
      </c>
      <c r="F389" s="21">
        <f>_xlfn.MINIFS(Orders[Order Month],Orders[Customer ID],Orders[[#This Row],[Customer ID]])</f>
        <v/>
      </c>
      <c r="G389" s="22">
        <f>(YEAR(Orders[[#This Row],[Order Month]])-YEAR(Orders[[#This Row],[First Month]]))*12+MONTH(Orders[[#This Row],[Order Month]])-MONTH(Orders[[#This Row],[First Month]])</f>
        <v/>
      </c>
      <c r="H389" s="22">
        <f>IF(COUNTIFS(Orders[Customer ID],Orders[[#This Row],[Customer ID]],Orders[Order Month],Orders[[#This Row],[Order Month]],Orders[Order ID],"&lt;"&amp;Orders[[#This Row],[Order ID]])=0,1,0)</f>
        <v/>
      </c>
    </row>
    <row r="390">
      <c r="A390" s="18" t="n">
        <v>1386</v>
      </c>
      <c r="B390" s="19" t="n">
        <v>46189</v>
      </c>
      <c r="C390" s="18" t="inlineStr">
        <is>
          <t>T-306</t>
        </is>
      </c>
      <c r="D390" s="20" t="n">
        <v>350</v>
      </c>
      <c r="E390" s="21">
        <f>DATE(YEAR(Orders[[#This Row],[Order Date]]),MONTH(Orders[[#This Row],[Order Date]]),1)</f>
        <v/>
      </c>
      <c r="F390" s="21">
        <f>_xlfn.MINIFS(Orders[Order Month],Orders[Customer ID],Orders[[#This Row],[Customer ID]])</f>
        <v/>
      </c>
      <c r="G390" s="22">
        <f>(YEAR(Orders[[#This Row],[Order Month]])-YEAR(Orders[[#This Row],[First Month]]))*12+MONTH(Orders[[#This Row],[Order Month]])-MONTH(Orders[[#This Row],[First Month]])</f>
        <v/>
      </c>
      <c r="H390" s="22">
        <f>IF(COUNTIFS(Orders[Customer ID],Orders[[#This Row],[Customer ID]],Orders[Order Month],Orders[[#This Row],[Order Month]],Orders[Order ID],"&lt;"&amp;Orders[[#This Row],[Order ID]])=0,1,0)</f>
        <v/>
      </c>
    </row>
    <row r="391">
      <c r="A391" s="18" t="n">
        <v>1387</v>
      </c>
      <c r="B391" s="19" t="n">
        <v>46191</v>
      </c>
      <c r="C391" s="18" t="inlineStr">
        <is>
          <t>T-310</t>
        </is>
      </c>
      <c r="D391" s="20" t="n">
        <v>790</v>
      </c>
      <c r="E391" s="21">
        <f>DATE(YEAR(Orders[[#This Row],[Order Date]]),MONTH(Orders[[#This Row],[Order Date]]),1)</f>
        <v/>
      </c>
      <c r="F391" s="21">
        <f>_xlfn.MINIFS(Orders[Order Month],Orders[Customer ID],Orders[[#This Row],[Customer ID]])</f>
        <v/>
      </c>
      <c r="G391" s="22">
        <f>(YEAR(Orders[[#This Row],[Order Month]])-YEAR(Orders[[#This Row],[First Month]]))*12+MONTH(Orders[[#This Row],[Order Month]])-MONTH(Orders[[#This Row],[First Month]])</f>
        <v/>
      </c>
      <c r="H391" s="22">
        <f>IF(COUNTIFS(Orders[Customer ID],Orders[[#This Row],[Customer ID]],Orders[Order Month],Orders[[#This Row],[Order Month]],Orders[Order ID],"&lt;"&amp;Orders[[#This Row],[Order ID]])=0,1,0)</f>
        <v/>
      </c>
    </row>
    <row r="392">
      <c r="A392" s="18" t="n">
        <v>1388</v>
      </c>
      <c r="B392" s="19" t="n">
        <v>46191</v>
      </c>
      <c r="C392" s="18" t="inlineStr">
        <is>
          <t>T-312</t>
        </is>
      </c>
      <c r="D392" s="20" t="n">
        <v>740</v>
      </c>
      <c r="E392" s="21">
        <f>DATE(YEAR(Orders[[#This Row],[Order Date]]),MONTH(Orders[[#This Row],[Order Date]]),1)</f>
        <v/>
      </c>
      <c r="F392" s="21">
        <f>_xlfn.MINIFS(Orders[Order Month],Orders[Customer ID],Orders[[#This Row],[Customer ID]])</f>
        <v/>
      </c>
      <c r="G392" s="22">
        <f>(YEAR(Orders[[#This Row],[Order Month]])-YEAR(Orders[[#This Row],[First Month]]))*12+MONTH(Orders[[#This Row],[Order Month]])-MONTH(Orders[[#This Row],[First Month]])</f>
        <v/>
      </c>
      <c r="H392" s="22">
        <f>IF(COUNTIFS(Orders[Customer ID],Orders[[#This Row],[Customer ID]],Orders[Order Month],Orders[[#This Row],[Order Month]],Orders[Order ID],"&lt;"&amp;Orders[[#This Row],[Order ID]])=0,1,0)</f>
        <v/>
      </c>
    </row>
    <row r="393">
      <c r="A393" s="18" t="n">
        <v>1389</v>
      </c>
      <c r="B393" s="19" t="n">
        <v>46192</v>
      </c>
      <c r="C393" s="18" t="inlineStr">
        <is>
          <t>T-278</t>
        </is>
      </c>
      <c r="D393" s="20" t="n">
        <v>700</v>
      </c>
      <c r="E393" s="21">
        <f>DATE(YEAR(Orders[[#This Row],[Order Date]]),MONTH(Orders[[#This Row],[Order Date]]),1)</f>
        <v/>
      </c>
      <c r="F393" s="21">
        <f>_xlfn.MINIFS(Orders[Order Month],Orders[Customer ID],Orders[[#This Row],[Customer ID]])</f>
        <v/>
      </c>
      <c r="G393" s="22">
        <f>(YEAR(Orders[[#This Row],[Order Month]])-YEAR(Orders[[#This Row],[First Month]]))*12+MONTH(Orders[[#This Row],[Order Month]])-MONTH(Orders[[#This Row],[First Month]])</f>
        <v/>
      </c>
      <c r="H393" s="22">
        <f>IF(COUNTIFS(Orders[Customer ID],Orders[[#This Row],[Customer ID]],Orders[Order Month],Orders[[#This Row],[Order Month]],Orders[Order ID],"&lt;"&amp;Orders[[#This Row],[Order ID]])=0,1,0)</f>
        <v/>
      </c>
    </row>
    <row r="394">
      <c r="A394" s="18" t="n">
        <v>1390</v>
      </c>
      <c r="B394" s="19" t="n">
        <v>46193</v>
      </c>
      <c r="C394" s="18" t="inlineStr">
        <is>
          <t>T-296</t>
        </is>
      </c>
      <c r="D394" s="20" t="n">
        <v>840</v>
      </c>
      <c r="E394" s="21">
        <f>DATE(YEAR(Orders[[#This Row],[Order Date]]),MONTH(Orders[[#This Row],[Order Date]]),1)</f>
        <v/>
      </c>
      <c r="F394" s="21">
        <f>_xlfn.MINIFS(Orders[Order Month],Orders[Customer ID],Orders[[#This Row],[Customer ID]])</f>
        <v/>
      </c>
      <c r="G394" s="22">
        <f>(YEAR(Orders[[#This Row],[Order Month]])-YEAR(Orders[[#This Row],[First Month]]))*12+MONTH(Orders[[#This Row],[Order Month]])-MONTH(Orders[[#This Row],[First Month]])</f>
        <v/>
      </c>
      <c r="H394" s="22">
        <f>IF(COUNTIFS(Orders[Customer ID],Orders[[#This Row],[Customer ID]],Orders[Order Month],Orders[[#This Row],[Order Month]],Orders[Order ID],"&lt;"&amp;Orders[[#This Row],[Order ID]])=0,1,0)</f>
        <v/>
      </c>
    </row>
    <row r="395">
      <c r="A395" s="18" t="n">
        <v>1391</v>
      </c>
      <c r="B395" s="19" t="n">
        <v>46193</v>
      </c>
      <c r="C395" s="18" t="inlineStr">
        <is>
          <t>T-308</t>
        </is>
      </c>
      <c r="D395" s="20" t="n">
        <v>460</v>
      </c>
      <c r="E395" s="21">
        <f>DATE(YEAR(Orders[[#This Row],[Order Date]]),MONTH(Orders[[#This Row],[Order Date]]),1)</f>
        <v/>
      </c>
      <c r="F395" s="21">
        <f>_xlfn.MINIFS(Orders[Order Month],Orders[Customer ID],Orders[[#This Row],[Customer ID]])</f>
        <v/>
      </c>
      <c r="G395" s="22">
        <f>(YEAR(Orders[[#This Row],[Order Month]])-YEAR(Orders[[#This Row],[First Month]]))*12+MONTH(Orders[[#This Row],[Order Month]])-MONTH(Orders[[#This Row],[First Month]])</f>
        <v/>
      </c>
      <c r="H395" s="22">
        <f>IF(COUNTIFS(Orders[Customer ID],Orders[[#This Row],[Customer ID]],Orders[Order Month],Orders[[#This Row],[Order Month]],Orders[Order ID],"&lt;"&amp;Orders[[#This Row],[Order ID]])=0,1,0)</f>
        <v/>
      </c>
    </row>
    <row r="396">
      <c r="A396" s="18" t="n">
        <v>1392</v>
      </c>
      <c r="B396" s="19" t="n">
        <v>46193</v>
      </c>
      <c r="C396" s="18" t="inlineStr">
        <is>
          <t>T-316</t>
        </is>
      </c>
      <c r="D396" s="20" t="n">
        <v>790</v>
      </c>
      <c r="E396" s="21">
        <f>DATE(YEAR(Orders[[#This Row],[Order Date]]),MONTH(Orders[[#This Row],[Order Date]]),1)</f>
        <v/>
      </c>
      <c r="F396" s="21">
        <f>_xlfn.MINIFS(Orders[Order Month],Orders[Customer ID],Orders[[#This Row],[Customer ID]])</f>
        <v/>
      </c>
      <c r="G396" s="22">
        <f>(YEAR(Orders[[#This Row],[Order Month]])-YEAR(Orders[[#This Row],[First Month]]))*12+MONTH(Orders[[#This Row],[Order Month]])-MONTH(Orders[[#This Row],[First Month]])</f>
        <v/>
      </c>
      <c r="H396" s="22">
        <f>IF(COUNTIFS(Orders[Customer ID],Orders[[#This Row],[Customer ID]],Orders[Order Month],Orders[[#This Row],[Order Month]],Orders[Order ID],"&lt;"&amp;Orders[[#This Row],[Order ID]])=0,1,0)</f>
        <v/>
      </c>
    </row>
    <row r="397">
      <c r="A397" s="18" t="n">
        <v>1393</v>
      </c>
      <c r="B397" s="19" t="n">
        <v>46194</v>
      </c>
      <c r="C397" s="18" t="inlineStr">
        <is>
          <t>T-215</t>
        </is>
      </c>
      <c r="D397" s="20" t="n">
        <v>590</v>
      </c>
      <c r="E397" s="21">
        <f>DATE(YEAR(Orders[[#This Row],[Order Date]]),MONTH(Orders[[#This Row],[Order Date]]),1)</f>
        <v/>
      </c>
      <c r="F397" s="21">
        <f>_xlfn.MINIFS(Orders[Order Month],Orders[Customer ID],Orders[[#This Row],[Customer ID]])</f>
        <v/>
      </c>
      <c r="G397" s="22">
        <f>(YEAR(Orders[[#This Row],[Order Month]])-YEAR(Orders[[#This Row],[First Month]]))*12+MONTH(Orders[[#This Row],[Order Month]])-MONTH(Orders[[#This Row],[First Month]])</f>
        <v/>
      </c>
      <c r="H397" s="22">
        <f>IF(COUNTIFS(Orders[Customer ID],Orders[[#This Row],[Customer ID]],Orders[Order Month],Orders[[#This Row],[Order Month]],Orders[Order ID],"&lt;"&amp;Orders[[#This Row],[Order ID]])=0,1,0)</f>
        <v/>
      </c>
    </row>
    <row r="398">
      <c r="A398" s="18" t="n">
        <v>1394</v>
      </c>
      <c r="B398" s="19" t="n">
        <v>46194</v>
      </c>
      <c r="C398" s="18" t="inlineStr">
        <is>
          <t>T-285</t>
        </is>
      </c>
      <c r="D398" s="20" t="n">
        <v>780</v>
      </c>
      <c r="E398" s="21">
        <f>DATE(YEAR(Orders[[#This Row],[Order Date]]),MONTH(Orders[[#This Row],[Order Date]]),1)</f>
        <v/>
      </c>
      <c r="F398" s="21">
        <f>_xlfn.MINIFS(Orders[Order Month],Orders[Customer ID],Orders[[#This Row],[Customer ID]])</f>
        <v/>
      </c>
      <c r="G398" s="22">
        <f>(YEAR(Orders[[#This Row],[Order Month]])-YEAR(Orders[[#This Row],[First Month]]))*12+MONTH(Orders[[#This Row],[Order Month]])-MONTH(Orders[[#This Row],[First Month]])</f>
        <v/>
      </c>
      <c r="H398" s="22">
        <f>IF(COUNTIFS(Orders[Customer ID],Orders[[#This Row],[Customer ID]],Orders[Order Month],Orders[[#This Row],[Order Month]],Orders[Order ID],"&lt;"&amp;Orders[[#This Row],[Order ID]])=0,1,0)</f>
        <v/>
      </c>
    </row>
    <row r="399">
      <c r="A399" s="18" t="n">
        <v>1395</v>
      </c>
      <c r="B399" s="19" t="n">
        <v>46195</v>
      </c>
      <c r="C399" s="18" t="inlineStr">
        <is>
          <t>T-283</t>
        </is>
      </c>
      <c r="D399" s="20" t="n">
        <v>870</v>
      </c>
      <c r="E399" s="21">
        <f>DATE(YEAR(Orders[[#This Row],[Order Date]]),MONTH(Orders[[#This Row],[Order Date]]),1)</f>
        <v/>
      </c>
      <c r="F399" s="21">
        <f>_xlfn.MINIFS(Orders[Order Month],Orders[Customer ID],Orders[[#This Row],[Customer ID]])</f>
        <v/>
      </c>
      <c r="G399" s="22">
        <f>(YEAR(Orders[[#This Row],[Order Month]])-YEAR(Orders[[#This Row],[First Month]]))*12+MONTH(Orders[[#This Row],[Order Month]])-MONTH(Orders[[#This Row],[First Month]])</f>
        <v/>
      </c>
      <c r="H399" s="22">
        <f>IF(COUNTIFS(Orders[Customer ID],Orders[[#This Row],[Customer ID]],Orders[Order Month],Orders[[#This Row],[Order Month]],Orders[Order ID],"&lt;"&amp;Orders[[#This Row],[Order ID]])=0,1,0)</f>
        <v/>
      </c>
    </row>
    <row r="400">
      <c r="A400" s="18" t="n">
        <v>1396</v>
      </c>
      <c r="B400" s="19" t="n">
        <v>46195</v>
      </c>
      <c r="C400" s="18" t="inlineStr">
        <is>
          <t>T-315</t>
        </is>
      </c>
      <c r="D400" s="20" t="n">
        <v>720</v>
      </c>
      <c r="E400" s="21">
        <f>DATE(YEAR(Orders[[#This Row],[Order Date]]),MONTH(Orders[[#This Row],[Order Date]]),1)</f>
        <v/>
      </c>
      <c r="F400" s="21">
        <f>_xlfn.MINIFS(Orders[Order Month],Orders[Customer ID],Orders[[#This Row],[Customer ID]])</f>
        <v/>
      </c>
      <c r="G400" s="22">
        <f>(YEAR(Orders[[#This Row],[Order Month]])-YEAR(Orders[[#This Row],[First Month]]))*12+MONTH(Orders[[#This Row],[Order Month]])-MONTH(Orders[[#This Row],[First Month]])</f>
        <v/>
      </c>
      <c r="H400" s="22">
        <f>IF(COUNTIFS(Orders[Customer ID],Orders[[#This Row],[Customer ID]],Orders[Order Month],Orders[[#This Row],[Order Month]],Orders[Order ID],"&lt;"&amp;Orders[[#This Row],[Order ID]])=0,1,0)</f>
        <v/>
      </c>
    </row>
    <row r="401">
      <c r="A401" s="18" t="n">
        <v>1397</v>
      </c>
      <c r="B401" s="19" t="n">
        <v>46195</v>
      </c>
      <c r="C401" s="18" t="inlineStr">
        <is>
          <t>T-316</t>
        </is>
      </c>
      <c r="D401" s="20" t="n">
        <v>800</v>
      </c>
      <c r="E401" s="21">
        <f>DATE(YEAR(Orders[[#This Row],[Order Date]]),MONTH(Orders[[#This Row],[Order Date]]),1)</f>
        <v/>
      </c>
      <c r="F401" s="21">
        <f>_xlfn.MINIFS(Orders[Order Month],Orders[Customer ID],Orders[[#This Row],[Customer ID]])</f>
        <v/>
      </c>
      <c r="G401" s="22">
        <f>(YEAR(Orders[[#This Row],[Order Month]])-YEAR(Orders[[#This Row],[First Month]]))*12+MONTH(Orders[[#This Row],[Order Month]])-MONTH(Orders[[#This Row],[First Month]])</f>
        <v/>
      </c>
      <c r="H401" s="22">
        <f>IF(COUNTIFS(Orders[Customer ID],Orders[[#This Row],[Customer ID]],Orders[Order Month],Orders[[#This Row],[Order Month]],Orders[Order ID],"&lt;"&amp;Orders[[#This Row],[Order ID]])=0,1,0)</f>
        <v/>
      </c>
    </row>
    <row r="402">
      <c r="A402" s="18" t="n">
        <v>1398</v>
      </c>
      <c r="B402" s="19" t="n">
        <v>46196</v>
      </c>
      <c r="C402" s="18" t="inlineStr">
        <is>
          <t>T-281</t>
        </is>
      </c>
      <c r="D402" s="20" t="n">
        <v>240</v>
      </c>
      <c r="E402" s="21">
        <f>DATE(YEAR(Orders[[#This Row],[Order Date]]),MONTH(Orders[[#This Row],[Order Date]]),1)</f>
        <v/>
      </c>
      <c r="F402" s="21">
        <f>_xlfn.MINIFS(Orders[Order Month],Orders[Customer ID],Orders[[#This Row],[Customer ID]])</f>
        <v/>
      </c>
      <c r="G402" s="22">
        <f>(YEAR(Orders[[#This Row],[Order Month]])-YEAR(Orders[[#This Row],[First Month]]))*12+MONTH(Orders[[#This Row],[Order Month]])-MONTH(Orders[[#This Row],[First Month]])</f>
        <v/>
      </c>
      <c r="H402" s="22">
        <f>IF(COUNTIFS(Orders[Customer ID],Orders[[#This Row],[Customer ID]],Orders[Order Month],Orders[[#This Row],[Order Month]],Orders[Order ID],"&lt;"&amp;Orders[[#This Row],[Order ID]])=0,1,0)</f>
        <v/>
      </c>
    </row>
    <row r="403">
      <c r="A403" s="18" t="n">
        <v>1399</v>
      </c>
      <c r="B403" s="19" t="n">
        <v>46196</v>
      </c>
      <c r="C403" s="18" t="inlineStr">
        <is>
          <t>T-318</t>
        </is>
      </c>
      <c r="D403" s="20" t="n">
        <v>160</v>
      </c>
      <c r="E403" s="21">
        <f>DATE(YEAR(Orders[[#This Row],[Order Date]]),MONTH(Orders[[#This Row],[Order Date]]),1)</f>
        <v/>
      </c>
      <c r="F403" s="21">
        <f>_xlfn.MINIFS(Orders[Order Month],Orders[Customer ID],Orders[[#This Row],[Customer ID]])</f>
        <v/>
      </c>
      <c r="G403" s="22">
        <f>(YEAR(Orders[[#This Row],[Order Month]])-YEAR(Orders[[#This Row],[First Month]]))*12+MONTH(Orders[[#This Row],[Order Month]])-MONTH(Orders[[#This Row],[First Month]])</f>
        <v/>
      </c>
      <c r="H403" s="22">
        <f>IF(COUNTIFS(Orders[Customer ID],Orders[[#This Row],[Customer ID]],Orders[Order Month],Orders[[#This Row],[Order Month]],Orders[Order ID],"&lt;"&amp;Orders[[#This Row],[Order ID]])=0,1,0)</f>
        <v/>
      </c>
    </row>
    <row r="404">
      <c r="A404" s="18" t="n">
        <v>1400</v>
      </c>
      <c r="B404" s="19" t="n">
        <v>46197</v>
      </c>
      <c r="C404" s="18" t="inlineStr">
        <is>
          <t>T-218</t>
        </is>
      </c>
      <c r="D404" s="20" t="n">
        <v>840</v>
      </c>
      <c r="E404" s="21">
        <f>DATE(YEAR(Orders[[#This Row],[Order Date]]),MONTH(Orders[[#This Row],[Order Date]]),1)</f>
        <v/>
      </c>
      <c r="F404" s="21">
        <f>_xlfn.MINIFS(Orders[Order Month],Orders[Customer ID],Orders[[#This Row],[Customer ID]])</f>
        <v/>
      </c>
      <c r="G404" s="22">
        <f>(YEAR(Orders[[#This Row],[Order Month]])-YEAR(Orders[[#This Row],[First Month]]))*12+MONTH(Orders[[#This Row],[Order Month]])-MONTH(Orders[[#This Row],[First Month]])</f>
        <v/>
      </c>
      <c r="H404" s="22">
        <f>IF(COUNTIFS(Orders[Customer ID],Orders[[#This Row],[Customer ID]],Orders[Order Month],Orders[[#This Row],[Order Month]],Orders[Order ID],"&lt;"&amp;Orders[[#This Row],[Order ID]])=0,1,0)</f>
        <v/>
      </c>
    </row>
    <row r="405">
      <c r="A405" s="18" t="n">
        <v>1401</v>
      </c>
      <c r="B405" s="19" t="n">
        <v>46197</v>
      </c>
      <c r="C405" s="18" t="inlineStr">
        <is>
          <t>T-238</t>
        </is>
      </c>
      <c r="D405" s="20" t="n">
        <v>450</v>
      </c>
      <c r="E405" s="21">
        <f>DATE(YEAR(Orders[[#This Row],[Order Date]]),MONTH(Orders[[#This Row],[Order Date]]),1)</f>
        <v/>
      </c>
      <c r="F405" s="21">
        <f>_xlfn.MINIFS(Orders[Order Month],Orders[Customer ID],Orders[[#This Row],[Customer ID]])</f>
        <v/>
      </c>
      <c r="G405" s="22">
        <f>(YEAR(Orders[[#This Row],[Order Month]])-YEAR(Orders[[#This Row],[First Month]]))*12+MONTH(Orders[[#This Row],[Order Month]])-MONTH(Orders[[#This Row],[First Month]])</f>
        <v/>
      </c>
      <c r="H405" s="22">
        <f>IF(COUNTIFS(Orders[Customer ID],Orders[[#This Row],[Customer ID]],Orders[Order Month],Orders[[#This Row],[Order Month]],Orders[Order ID],"&lt;"&amp;Orders[[#This Row],[Order ID]])=0,1,0)</f>
        <v/>
      </c>
    </row>
    <row r="406">
      <c r="A406" s="18" t="n">
        <v>1402</v>
      </c>
      <c r="B406" s="19" t="n">
        <v>46197</v>
      </c>
      <c r="C406" s="18" t="inlineStr">
        <is>
          <t>T-307</t>
        </is>
      </c>
      <c r="D406" s="20" t="n">
        <v>380</v>
      </c>
      <c r="E406" s="21">
        <f>DATE(YEAR(Orders[[#This Row],[Order Date]]),MONTH(Orders[[#This Row],[Order Date]]),1)</f>
        <v/>
      </c>
      <c r="F406" s="21">
        <f>_xlfn.MINIFS(Orders[Order Month],Orders[Customer ID],Orders[[#This Row],[Customer ID]])</f>
        <v/>
      </c>
      <c r="G406" s="22">
        <f>(YEAR(Orders[[#This Row],[Order Month]])-YEAR(Orders[[#This Row],[First Month]]))*12+MONTH(Orders[[#This Row],[Order Month]])-MONTH(Orders[[#This Row],[First Month]])</f>
        <v/>
      </c>
      <c r="H406" s="22">
        <f>IF(COUNTIFS(Orders[Customer ID],Orders[[#This Row],[Customer ID]],Orders[Order Month],Orders[[#This Row],[Order Month]],Orders[Order ID],"&lt;"&amp;Orders[[#This Row],[Order ID]])=0,1,0)</f>
        <v/>
      </c>
    </row>
    <row r="407">
      <c r="A407" s="18" t="n">
        <v>1403</v>
      </c>
      <c r="B407" s="19" t="n">
        <v>46197</v>
      </c>
      <c r="C407" s="18" t="inlineStr">
        <is>
          <t>T-311</t>
        </is>
      </c>
      <c r="D407" s="20" t="n">
        <v>280</v>
      </c>
      <c r="E407" s="21">
        <f>DATE(YEAR(Orders[[#This Row],[Order Date]]),MONTH(Orders[[#This Row],[Order Date]]),1)</f>
        <v/>
      </c>
      <c r="F407" s="21">
        <f>_xlfn.MINIFS(Orders[Order Month],Orders[Customer ID],Orders[[#This Row],[Customer ID]])</f>
        <v/>
      </c>
      <c r="G407" s="22">
        <f>(YEAR(Orders[[#This Row],[Order Month]])-YEAR(Orders[[#This Row],[First Month]]))*12+MONTH(Orders[[#This Row],[Order Month]])-MONTH(Orders[[#This Row],[First Month]])</f>
        <v/>
      </c>
      <c r="H407" s="22">
        <f>IF(COUNTIFS(Orders[Customer ID],Orders[[#This Row],[Customer ID]],Orders[Order Month],Orders[[#This Row],[Order Month]],Orders[Order ID],"&lt;"&amp;Orders[[#This Row],[Order ID]])=0,1,0)</f>
        <v/>
      </c>
    </row>
    <row r="408">
      <c r="A408" s="18" t="n">
        <v>1404</v>
      </c>
      <c r="B408" s="19" t="n">
        <v>46197</v>
      </c>
      <c r="C408" s="18" t="inlineStr">
        <is>
          <t>T-312</t>
        </is>
      </c>
      <c r="D408" s="20" t="n">
        <v>880</v>
      </c>
      <c r="E408" s="21">
        <f>DATE(YEAR(Orders[[#This Row],[Order Date]]),MONTH(Orders[[#This Row],[Order Date]]),1)</f>
        <v/>
      </c>
      <c r="F408" s="21">
        <f>_xlfn.MINIFS(Orders[Order Month],Orders[Customer ID],Orders[[#This Row],[Customer ID]])</f>
        <v/>
      </c>
      <c r="G408" s="22">
        <f>(YEAR(Orders[[#This Row],[Order Month]])-YEAR(Orders[[#This Row],[First Month]]))*12+MONTH(Orders[[#This Row],[Order Month]])-MONTH(Orders[[#This Row],[First Month]])</f>
        <v/>
      </c>
      <c r="H408" s="22">
        <f>IF(COUNTIFS(Orders[Customer ID],Orders[[#This Row],[Customer ID]],Orders[Order Month],Orders[[#This Row],[Order Month]],Orders[Order ID],"&lt;"&amp;Orders[[#This Row],[Order ID]])=0,1,0)</f>
        <v/>
      </c>
    </row>
    <row r="409">
      <c r="A409" s="18" t="n">
        <v>1405</v>
      </c>
      <c r="B409" s="19" t="n">
        <v>46197</v>
      </c>
      <c r="C409" s="18" t="inlineStr">
        <is>
          <t>T-314</t>
        </is>
      </c>
      <c r="D409" s="20" t="n">
        <v>200</v>
      </c>
      <c r="E409" s="21">
        <f>DATE(YEAR(Orders[[#This Row],[Order Date]]),MONTH(Orders[[#This Row],[Order Date]]),1)</f>
        <v/>
      </c>
      <c r="F409" s="21">
        <f>_xlfn.MINIFS(Orders[Order Month],Orders[Customer ID],Orders[[#This Row],[Customer ID]])</f>
        <v/>
      </c>
      <c r="G409" s="22">
        <f>(YEAR(Orders[[#This Row],[Order Month]])-YEAR(Orders[[#This Row],[First Month]]))*12+MONTH(Orders[[#This Row],[Order Month]])-MONTH(Orders[[#This Row],[First Month]])</f>
        <v/>
      </c>
      <c r="H409" s="22">
        <f>IF(COUNTIFS(Orders[Customer ID],Orders[[#This Row],[Customer ID]],Orders[Order Month],Orders[[#This Row],[Order Month]],Orders[Order ID],"&lt;"&amp;Orders[[#This Row],[Order ID]])=0,1,0)</f>
        <v/>
      </c>
    </row>
    <row r="410">
      <c r="A410" s="18" t="n">
        <v>1406</v>
      </c>
      <c r="B410" s="19" t="n">
        <v>46198</v>
      </c>
      <c r="C410" s="18" t="inlineStr">
        <is>
          <t>T-283</t>
        </is>
      </c>
      <c r="D410" s="20" t="n">
        <v>360</v>
      </c>
      <c r="E410" s="21">
        <f>DATE(YEAR(Orders[[#This Row],[Order Date]]),MONTH(Orders[[#This Row],[Order Date]]),1)</f>
        <v/>
      </c>
      <c r="F410" s="21">
        <f>_xlfn.MINIFS(Orders[Order Month],Orders[Customer ID],Orders[[#This Row],[Customer ID]])</f>
        <v/>
      </c>
      <c r="G410" s="22">
        <f>(YEAR(Orders[[#This Row],[Order Month]])-YEAR(Orders[[#This Row],[First Month]]))*12+MONTH(Orders[[#This Row],[Order Month]])-MONTH(Orders[[#This Row],[First Month]])</f>
        <v/>
      </c>
      <c r="H410" s="22">
        <f>IF(COUNTIFS(Orders[Customer ID],Orders[[#This Row],[Customer ID]],Orders[Order Month],Orders[[#This Row],[Order Month]],Orders[Order ID],"&lt;"&amp;Orders[[#This Row],[Order ID]])=0,1,0)</f>
        <v/>
      </c>
    </row>
    <row r="411">
      <c r="A411" s="18" t="n">
        <v>1407</v>
      </c>
      <c r="B411" s="19" t="n">
        <v>46198</v>
      </c>
      <c r="C411" s="18" t="inlineStr">
        <is>
          <t>T-308</t>
        </is>
      </c>
      <c r="D411" s="20" t="n">
        <v>480</v>
      </c>
      <c r="E411" s="21">
        <f>DATE(YEAR(Orders[[#This Row],[Order Date]]),MONTH(Orders[[#This Row],[Order Date]]),1)</f>
        <v/>
      </c>
      <c r="F411" s="21">
        <f>_xlfn.MINIFS(Orders[Order Month],Orders[Customer ID],Orders[[#This Row],[Customer ID]])</f>
        <v/>
      </c>
      <c r="G411" s="22">
        <f>(YEAR(Orders[[#This Row],[Order Month]])-YEAR(Orders[[#This Row],[First Month]]))*12+MONTH(Orders[[#This Row],[Order Month]])-MONTH(Orders[[#This Row],[First Month]])</f>
        <v/>
      </c>
      <c r="H411" s="22">
        <f>IF(COUNTIFS(Orders[Customer ID],Orders[[#This Row],[Customer ID]],Orders[Order Month],Orders[[#This Row],[Order Month]],Orders[Order ID],"&lt;"&amp;Orders[[#This Row],[Order ID]])=0,1,0)</f>
        <v/>
      </c>
    </row>
    <row r="412">
      <c r="A412" s="18" t="n">
        <v>1408</v>
      </c>
      <c r="B412" s="19" t="n">
        <v>46199</v>
      </c>
      <c r="C412" s="18" t="inlineStr">
        <is>
          <t>T-213</t>
        </is>
      </c>
      <c r="D412" s="20" t="n">
        <v>700</v>
      </c>
      <c r="E412" s="21">
        <f>DATE(YEAR(Orders[[#This Row],[Order Date]]),MONTH(Orders[[#This Row],[Order Date]]),1)</f>
        <v/>
      </c>
      <c r="F412" s="21">
        <f>_xlfn.MINIFS(Orders[Order Month],Orders[Customer ID],Orders[[#This Row],[Customer ID]])</f>
        <v/>
      </c>
      <c r="G412" s="22">
        <f>(YEAR(Orders[[#This Row],[Order Month]])-YEAR(Orders[[#This Row],[First Month]]))*12+MONTH(Orders[[#This Row],[Order Month]])-MONTH(Orders[[#This Row],[First Month]])</f>
        <v/>
      </c>
      <c r="H412" s="22">
        <f>IF(COUNTIFS(Orders[Customer ID],Orders[[#This Row],[Customer ID]],Orders[Order Month],Orders[[#This Row],[Order Month]],Orders[Order ID],"&lt;"&amp;Orders[[#This Row],[Order ID]])=0,1,0)</f>
        <v/>
      </c>
    </row>
    <row r="413">
      <c r="A413" s="18" t="n">
        <v>1409</v>
      </c>
      <c r="B413" s="19" t="n">
        <v>46199</v>
      </c>
      <c r="C413" s="18" t="inlineStr">
        <is>
          <t>T-216</t>
        </is>
      </c>
      <c r="D413" s="20" t="n">
        <v>370</v>
      </c>
      <c r="E413" s="21">
        <f>DATE(YEAR(Orders[[#This Row],[Order Date]]),MONTH(Orders[[#This Row],[Order Date]]),1)</f>
        <v/>
      </c>
      <c r="F413" s="21">
        <f>_xlfn.MINIFS(Orders[Order Month],Orders[Customer ID],Orders[[#This Row],[Customer ID]])</f>
        <v/>
      </c>
      <c r="G413" s="22">
        <f>(YEAR(Orders[[#This Row],[Order Month]])-YEAR(Orders[[#This Row],[First Month]]))*12+MONTH(Orders[[#This Row],[Order Month]])-MONTH(Orders[[#This Row],[First Month]])</f>
        <v/>
      </c>
      <c r="H413" s="22">
        <f>IF(COUNTIFS(Orders[Customer ID],Orders[[#This Row],[Customer ID]],Orders[Order Month],Orders[[#This Row],[Order Month]],Orders[Order ID],"&lt;"&amp;Orders[[#This Row],[Order ID]])=0,1,0)</f>
        <v/>
      </c>
    </row>
    <row r="414">
      <c r="A414" s="18" t="n">
        <v>1410</v>
      </c>
      <c r="B414" s="19" t="n">
        <v>46199</v>
      </c>
      <c r="C414" s="18" t="inlineStr">
        <is>
          <t>T-271</t>
        </is>
      </c>
      <c r="D414" s="20" t="n">
        <v>750</v>
      </c>
      <c r="E414" s="21">
        <f>DATE(YEAR(Orders[[#This Row],[Order Date]]),MONTH(Orders[[#This Row],[Order Date]]),1)</f>
        <v/>
      </c>
      <c r="F414" s="21">
        <f>_xlfn.MINIFS(Orders[Order Month],Orders[Customer ID],Orders[[#This Row],[Customer ID]])</f>
        <v/>
      </c>
      <c r="G414" s="22">
        <f>(YEAR(Orders[[#This Row],[Order Month]])-YEAR(Orders[[#This Row],[First Month]]))*12+MONTH(Orders[[#This Row],[Order Month]])-MONTH(Orders[[#This Row],[First Month]])</f>
        <v/>
      </c>
      <c r="H414" s="22">
        <f>IF(COUNTIFS(Orders[Customer ID],Orders[[#This Row],[Customer ID]],Orders[Order Month],Orders[[#This Row],[Order Month]],Orders[Order ID],"&lt;"&amp;Orders[[#This Row],[Order ID]])=0,1,0)</f>
        <v/>
      </c>
    </row>
    <row r="415">
      <c r="A415" s="18" t="n">
        <v>1411</v>
      </c>
      <c r="B415" s="19" t="n">
        <v>46199</v>
      </c>
      <c r="C415" s="18" t="inlineStr">
        <is>
          <t>T-299</t>
        </is>
      </c>
      <c r="D415" s="20" t="n">
        <v>880</v>
      </c>
      <c r="E415" s="21">
        <f>DATE(YEAR(Orders[[#This Row],[Order Date]]),MONTH(Orders[[#This Row],[Order Date]]),1)</f>
        <v/>
      </c>
      <c r="F415" s="21">
        <f>_xlfn.MINIFS(Orders[Order Month],Orders[Customer ID],Orders[[#This Row],[Customer ID]])</f>
        <v/>
      </c>
      <c r="G415" s="22">
        <f>(YEAR(Orders[[#This Row],[Order Month]])-YEAR(Orders[[#This Row],[First Month]]))*12+MONTH(Orders[[#This Row],[Order Month]])-MONTH(Orders[[#This Row],[First Month]])</f>
        <v/>
      </c>
      <c r="H415" s="22">
        <f>IF(COUNTIFS(Orders[Customer ID],Orders[[#This Row],[Customer ID]],Orders[Order Month],Orders[[#This Row],[Order Month]],Orders[Order ID],"&lt;"&amp;Orders[[#This Row],[Order ID]])=0,1,0)</f>
        <v/>
      </c>
    </row>
    <row r="416">
      <c r="A416" s="18" t="n">
        <v>1412</v>
      </c>
      <c r="B416" s="19" t="n">
        <v>46199</v>
      </c>
      <c r="C416" s="18" t="inlineStr">
        <is>
          <t>T-309</t>
        </is>
      </c>
      <c r="D416" s="20" t="n">
        <v>510</v>
      </c>
      <c r="E416" s="21">
        <f>DATE(YEAR(Orders[[#This Row],[Order Date]]),MONTH(Orders[[#This Row],[Order Date]]),1)</f>
        <v/>
      </c>
      <c r="F416" s="21">
        <f>_xlfn.MINIFS(Orders[Order Month],Orders[Customer ID],Orders[[#This Row],[Customer ID]])</f>
        <v/>
      </c>
      <c r="G416" s="22">
        <f>(YEAR(Orders[[#This Row],[Order Month]])-YEAR(Orders[[#This Row],[First Month]]))*12+MONTH(Orders[[#This Row],[Order Month]])-MONTH(Orders[[#This Row],[First Month]])</f>
        <v/>
      </c>
      <c r="H416" s="22">
        <f>IF(COUNTIFS(Orders[Customer ID],Orders[[#This Row],[Customer ID]],Orders[Order Month],Orders[[#This Row],[Order Month]],Orders[Order ID],"&lt;"&amp;Orders[[#This Row],[Order ID]])=0,1,0)</f>
        <v/>
      </c>
    </row>
    <row r="417">
      <c r="A417" s="18" t="n">
        <v>1413</v>
      </c>
      <c r="B417" s="19" t="n">
        <v>46201</v>
      </c>
      <c r="C417" s="18" t="inlineStr">
        <is>
          <t>T-278</t>
        </is>
      </c>
      <c r="D417" s="20" t="n">
        <v>670</v>
      </c>
      <c r="E417" s="21">
        <f>DATE(YEAR(Orders[[#This Row],[Order Date]]),MONTH(Orders[[#This Row],[Order Date]]),1)</f>
        <v/>
      </c>
      <c r="F417" s="21">
        <f>_xlfn.MINIFS(Orders[Order Month],Orders[Customer ID],Orders[[#This Row],[Customer ID]])</f>
        <v/>
      </c>
      <c r="G417" s="22">
        <f>(YEAR(Orders[[#This Row],[Order Month]])-YEAR(Orders[[#This Row],[First Month]]))*12+MONTH(Orders[[#This Row],[Order Month]])-MONTH(Orders[[#This Row],[First Month]])</f>
        <v/>
      </c>
      <c r="H417" s="22">
        <f>IF(COUNTIFS(Orders[Customer ID],Orders[[#This Row],[Customer ID]],Orders[Order Month],Orders[[#This Row],[Order Month]],Orders[Order ID],"&lt;"&amp;Orders[[#This Row],[Order ID]])=0,1,0)</f>
        <v/>
      </c>
    </row>
    <row r="418">
      <c r="A418" s="18" t="n">
        <v>1414</v>
      </c>
      <c r="B418" s="19" t="n">
        <v>46201</v>
      </c>
      <c r="C418" s="18" t="inlineStr">
        <is>
          <t>T-296</t>
        </is>
      </c>
      <c r="D418" s="20" t="n">
        <v>870</v>
      </c>
      <c r="E418" s="21">
        <f>DATE(YEAR(Orders[[#This Row],[Order Date]]),MONTH(Orders[[#This Row],[Order Date]]),1)</f>
        <v/>
      </c>
      <c r="F418" s="21">
        <f>_xlfn.MINIFS(Orders[Order Month],Orders[Customer ID],Orders[[#This Row],[Customer ID]])</f>
        <v/>
      </c>
      <c r="G418" s="22">
        <f>(YEAR(Orders[[#This Row],[Order Month]])-YEAR(Orders[[#This Row],[First Month]]))*12+MONTH(Orders[[#This Row],[Order Month]])-MONTH(Orders[[#This Row],[First Month]])</f>
        <v/>
      </c>
      <c r="H418" s="22">
        <f>IF(COUNTIFS(Orders[Customer ID],Orders[[#This Row],[Customer ID]],Orders[Order Month],Orders[[#This Row],[Order Month]],Orders[Order ID],"&lt;"&amp;Orders[[#This Row],[Order ID]])=0,1,0)</f>
        <v/>
      </c>
    </row>
    <row r="419">
      <c r="A419" s="18" t="n">
        <v>1415</v>
      </c>
      <c r="B419" s="19" t="n">
        <v>46203</v>
      </c>
      <c r="C419" s="18" t="inlineStr">
        <is>
          <t>T-238</t>
        </is>
      </c>
      <c r="D419" s="20" t="n">
        <v>790</v>
      </c>
      <c r="E419" s="21">
        <f>DATE(YEAR(Orders[[#This Row],[Order Date]]),MONTH(Orders[[#This Row],[Order Date]]),1)</f>
        <v/>
      </c>
      <c r="F419" s="21">
        <f>_xlfn.MINIFS(Orders[Order Month],Orders[Customer ID],Orders[[#This Row],[Customer ID]])</f>
        <v/>
      </c>
      <c r="G419" s="22">
        <f>(YEAR(Orders[[#This Row],[Order Month]])-YEAR(Orders[[#This Row],[First Month]]))*12+MONTH(Orders[[#This Row],[Order Month]])-MONTH(Orders[[#This Row],[First Month]])</f>
        <v/>
      </c>
      <c r="H419" s="22">
        <f>IF(COUNTIFS(Orders[Customer ID],Orders[[#This Row],[Customer ID]],Orders[Order Month],Orders[[#This Row],[Order Month]],Orders[Order ID],"&lt;"&amp;Orders[[#This Row],[Order ID]])=0,1,0)</f>
        <v/>
      </c>
    </row>
    <row r="420">
      <c r="A420" s="18" t="n">
        <v>1416</v>
      </c>
      <c r="B420" s="19" t="n">
        <v>46203</v>
      </c>
      <c r="C420" s="18" t="inlineStr">
        <is>
          <t>T-275</t>
        </is>
      </c>
      <c r="D420" s="20" t="n">
        <v>350</v>
      </c>
      <c r="E420" s="21">
        <f>DATE(YEAR(Orders[[#This Row],[Order Date]]),MONTH(Orders[[#This Row],[Order Date]]),1)</f>
        <v/>
      </c>
      <c r="F420" s="21">
        <f>_xlfn.MINIFS(Orders[Order Month],Orders[Customer ID],Orders[[#This Row],[Customer ID]])</f>
        <v/>
      </c>
      <c r="G420" s="22">
        <f>(YEAR(Orders[[#This Row],[Order Month]])-YEAR(Orders[[#This Row],[First Month]]))*12+MONTH(Orders[[#This Row],[Order Month]])-MONTH(Orders[[#This Row],[First Month]])</f>
        <v/>
      </c>
      <c r="H420" s="22">
        <f>IF(COUNTIFS(Orders[Customer ID],Orders[[#This Row],[Customer ID]],Orders[Order Month],Orders[[#This Row],[Order Month]],Orders[Order ID],"&lt;"&amp;Orders[[#This Row],[Order ID]])=0,1,0)</f>
        <v/>
      </c>
    </row>
    <row r="421">
      <c r="A421" s="18" t="n">
        <v>1417</v>
      </c>
      <c r="B421" s="19" t="n">
        <v>46203</v>
      </c>
      <c r="C421" s="18" t="inlineStr">
        <is>
          <t>T-310</t>
        </is>
      </c>
      <c r="D421" s="20" t="n">
        <v>860</v>
      </c>
      <c r="E421" s="21">
        <f>DATE(YEAR(Orders[[#This Row],[Order Date]]),MONTH(Orders[[#This Row],[Order Date]]),1)</f>
        <v/>
      </c>
      <c r="F421" s="21">
        <f>_xlfn.MINIFS(Orders[Order Month],Orders[Customer ID],Orders[[#This Row],[Customer ID]])</f>
        <v/>
      </c>
      <c r="G421" s="22">
        <f>(YEAR(Orders[[#This Row],[Order Month]])-YEAR(Orders[[#This Row],[First Month]]))*12+MONTH(Orders[[#This Row],[Order Month]])-MONTH(Orders[[#This Row],[First Month]])</f>
        <v/>
      </c>
      <c r="H421" s="22">
        <f>IF(COUNTIFS(Orders[Customer ID],Orders[[#This Row],[Customer ID]],Orders[Order Month],Orders[[#This Row],[Order Month]],Orders[Order ID],"&lt;"&amp;Orders[[#This Row],[Order ID]])=0,1,0)</f>
        <v/>
      </c>
    </row>
    <row r="422">
      <c r="A422" s="18" t="n">
        <v>1418</v>
      </c>
      <c r="B422" s="19" t="n">
        <v>46204</v>
      </c>
      <c r="C422" s="18" t="inlineStr">
        <is>
          <t>T-237</t>
        </is>
      </c>
      <c r="D422" s="20" t="n">
        <v>330</v>
      </c>
      <c r="E422" s="21">
        <f>DATE(YEAR(Orders[[#This Row],[Order Date]]),MONTH(Orders[[#This Row],[Order Date]]),1)</f>
        <v/>
      </c>
      <c r="F422" s="21">
        <f>_xlfn.MINIFS(Orders[Order Month],Orders[Customer ID],Orders[[#This Row],[Customer ID]])</f>
        <v/>
      </c>
      <c r="G422" s="22">
        <f>(YEAR(Orders[[#This Row],[Order Month]])-YEAR(Orders[[#This Row],[First Month]]))*12+MONTH(Orders[[#This Row],[Order Month]])-MONTH(Orders[[#This Row],[First Month]])</f>
        <v/>
      </c>
      <c r="H422" s="22">
        <f>IF(COUNTIFS(Orders[Customer ID],Orders[[#This Row],[Customer ID]],Orders[Order Month],Orders[[#This Row],[Order Month]],Orders[Order ID],"&lt;"&amp;Orders[[#This Row],[Order ID]])=0,1,0)</f>
        <v/>
      </c>
    </row>
    <row r="423">
      <c r="A423" s="18" t="n">
        <v>1419</v>
      </c>
      <c r="B423" s="19" t="n">
        <v>46204</v>
      </c>
      <c r="C423" s="18" t="inlineStr">
        <is>
          <t>T-244</t>
        </is>
      </c>
      <c r="D423" s="20" t="n">
        <v>770</v>
      </c>
      <c r="E423" s="21">
        <f>DATE(YEAR(Orders[[#This Row],[Order Date]]),MONTH(Orders[[#This Row],[Order Date]]),1)</f>
        <v/>
      </c>
      <c r="F423" s="21">
        <f>_xlfn.MINIFS(Orders[Order Month],Orders[Customer ID],Orders[[#This Row],[Customer ID]])</f>
        <v/>
      </c>
      <c r="G423" s="22">
        <f>(YEAR(Orders[[#This Row],[Order Month]])-YEAR(Orders[[#This Row],[First Month]]))*12+MONTH(Orders[[#This Row],[Order Month]])-MONTH(Orders[[#This Row],[First Month]])</f>
        <v/>
      </c>
      <c r="H423" s="22">
        <f>IF(COUNTIFS(Orders[Customer ID],Orders[[#This Row],[Customer ID]],Orders[Order Month],Orders[[#This Row],[Order Month]],Orders[Order ID],"&lt;"&amp;Orders[[#This Row],[Order ID]])=0,1,0)</f>
        <v/>
      </c>
    </row>
    <row r="424">
      <c r="A424" s="18" t="n">
        <v>1420</v>
      </c>
      <c r="B424" s="19" t="n">
        <v>46204</v>
      </c>
      <c r="C424" s="18" t="inlineStr">
        <is>
          <t>T-317</t>
        </is>
      </c>
      <c r="D424" s="20" t="n">
        <v>560</v>
      </c>
      <c r="E424" s="21">
        <f>DATE(YEAR(Orders[[#This Row],[Order Date]]),MONTH(Orders[[#This Row],[Order Date]]),1)</f>
        <v/>
      </c>
      <c r="F424" s="21">
        <f>_xlfn.MINIFS(Orders[Order Month],Orders[Customer ID],Orders[[#This Row],[Customer ID]])</f>
        <v/>
      </c>
      <c r="G424" s="22">
        <f>(YEAR(Orders[[#This Row],[Order Month]])-YEAR(Orders[[#This Row],[First Month]]))*12+MONTH(Orders[[#This Row],[Order Month]])-MONTH(Orders[[#This Row],[First Month]])</f>
        <v/>
      </c>
      <c r="H424" s="22">
        <f>IF(COUNTIFS(Orders[Customer ID],Orders[[#This Row],[Customer ID]],Orders[Order Month],Orders[[#This Row],[Order Month]],Orders[Order ID],"&lt;"&amp;Orders[[#This Row],[Order ID]])=0,1,0)</f>
        <v/>
      </c>
    </row>
    <row r="425">
      <c r="A425" s="18" t="n">
        <v>1421</v>
      </c>
      <c r="B425" s="19" t="n">
        <v>46204</v>
      </c>
      <c r="C425" s="18" t="inlineStr">
        <is>
          <t>T-329</t>
        </is>
      </c>
      <c r="D425" s="20" t="n">
        <v>350</v>
      </c>
      <c r="E425" s="21">
        <f>DATE(YEAR(Orders[[#This Row],[Order Date]]),MONTH(Orders[[#This Row],[Order Date]]),1)</f>
        <v/>
      </c>
      <c r="F425" s="21">
        <f>_xlfn.MINIFS(Orders[Order Month],Orders[Customer ID],Orders[[#This Row],[Customer ID]])</f>
        <v/>
      </c>
      <c r="G425" s="22">
        <f>(YEAR(Orders[[#This Row],[Order Month]])-YEAR(Orders[[#This Row],[First Month]]))*12+MONTH(Orders[[#This Row],[Order Month]])-MONTH(Orders[[#This Row],[First Month]])</f>
        <v/>
      </c>
      <c r="H425" s="22">
        <f>IF(COUNTIFS(Orders[Customer ID],Orders[[#This Row],[Customer ID]],Orders[Order Month],Orders[[#This Row],[Order Month]],Orders[Order ID],"&lt;"&amp;Orders[[#This Row],[Order ID]])=0,1,0)</f>
        <v/>
      </c>
    </row>
    <row r="426">
      <c r="A426" s="18" t="n">
        <v>1422</v>
      </c>
      <c r="B426" s="19" t="n">
        <v>46205</v>
      </c>
      <c r="C426" s="18" t="inlineStr">
        <is>
          <t>T-257</t>
        </is>
      </c>
      <c r="D426" s="20" t="n">
        <v>520</v>
      </c>
      <c r="E426" s="21">
        <f>DATE(YEAR(Orders[[#This Row],[Order Date]]),MONTH(Orders[[#This Row],[Order Date]]),1)</f>
        <v/>
      </c>
      <c r="F426" s="21">
        <f>_xlfn.MINIFS(Orders[Order Month],Orders[Customer ID],Orders[[#This Row],[Customer ID]])</f>
        <v/>
      </c>
      <c r="G426" s="22">
        <f>(YEAR(Orders[[#This Row],[Order Month]])-YEAR(Orders[[#This Row],[First Month]]))*12+MONTH(Orders[[#This Row],[Order Month]])-MONTH(Orders[[#This Row],[First Month]])</f>
        <v/>
      </c>
      <c r="H426" s="22">
        <f>IF(COUNTIFS(Orders[Customer ID],Orders[[#This Row],[Customer ID]],Orders[Order Month],Orders[[#This Row],[Order Month]],Orders[Order ID],"&lt;"&amp;Orders[[#This Row],[Order ID]])=0,1,0)</f>
        <v/>
      </c>
    </row>
    <row r="427">
      <c r="A427" s="18" t="n">
        <v>1423</v>
      </c>
      <c r="B427" s="19" t="n">
        <v>46205</v>
      </c>
      <c r="C427" s="18" t="inlineStr">
        <is>
          <t>T-261</t>
        </is>
      </c>
      <c r="D427" s="20" t="n">
        <v>200</v>
      </c>
      <c r="E427" s="21">
        <f>DATE(YEAR(Orders[[#This Row],[Order Date]]),MONTH(Orders[[#This Row],[Order Date]]),1)</f>
        <v/>
      </c>
      <c r="F427" s="21">
        <f>_xlfn.MINIFS(Orders[Order Month],Orders[Customer ID],Orders[[#This Row],[Customer ID]])</f>
        <v/>
      </c>
      <c r="G427" s="22">
        <f>(YEAR(Orders[[#This Row],[Order Month]])-YEAR(Orders[[#This Row],[First Month]]))*12+MONTH(Orders[[#This Row],[Order Month]])-MONTH(Orders[[#This Row],[First Month]])</f>
        <v/>
      </c>
      <c r="H427" s="22">
        <f>IF(COUNTIFS(Orders[Customer ID],Orders[[#This Row],[Customer ID]],Orders[Order Month],Orders[[#This Row],[Order Month]],Orders[Order ID],"&lt;"&amp;Orders[[#This Row],[Order ID]])=0,1,0)</f>
        <v/>
      </c>
    </row>
    <row r="428">
      <c r="A428" s="18" t="n">
        <v>1424</v>
      </c>
      <c r="B428" s="19" t="n">
        <v>46205</v>
      </c>
      <c r="C428" s="18" t="inlineStr">
        <is>
          <t>T-273</t>
        </is>
      </c>
      <c r="D428" s="20" t="n">
        <v>310</v>
      </c>
      <c r="E428" s="21">
        <f>DATE(YEAR(Orders[[#This Row],[Order Date]]),MONTH(Orders[[#This Row],[Order Date]]),1)</f>
        <v/>
      </c>
      <c r="F428" s="21">
        <f>_xlfn.MINIFS(Orders[Order Month],Orders[Customer ID],Orders[[#This Row],[Customer ID]])</f>
        <v/>
      </c>
      <c r="G428" s="22">
        <f>(YEAR(Orders[[#This Row],[Order Month]])-YEAR(Orders[[#This Row],[First Month]]))*12+MONTH(Orders[[#This Row],[Order Month]])-MONTH(Orders[[#This Row],[First Month]])</f>
        <v/>
      </c>
      <c r="H428" s="22">
        <f>IF(COUNTIFS(Orders[Customer ID],Orders[[#This Row],[Customer ID]],Orders[Order Month],Orders[[#This Row],[Order Month]],Orders[Order ID],"&lt;"&amp;Orders[[#This Row],[Order ID]])=0,1,0)</f>
        <v/>
      </c>
    </row>
    <row r="429">
      <c r="A429" s="18" t="n">
        <v>1425</v>
      </c>
      <c r="B429" s="19" t="n">
        <v>46205</v>
      </c>
      <c r="C429" s="18" t="inlineStr">
        <is>
          <t>T-324</t>
        </is>
      </c>
      <c r="D429" s="20" t="n">
        <v>610</v>
      </c>
      <c r="E429" s="21">
        <f>DATE(YEAR(Orders[[#This Row],[Order Date]]),MONTH(Orders[[#This Row],[Order Date]]),1)</f>
        <v/>
      </c>
      <c r="F429" s="21">
        <f>_xlfn.MINIFS(Orders[Order Month],Orders[Customer ID],Orders[[#This Row],[Customer ID]])</f>
        <v/>
      </c>
      <c r="G429" s="22">
        <f>(YEAR(Orders[[#This Row],[Order Month]])-YEAR(Orders[[#This Row],[First Month]]))*12+MONTH(Orders[[#This Row],[Order Month]])-MONTH(Orders[[#This Row],[First Month]])</f>
        <v/>
      </c>
      <c r="H429" s="22">
        <f>IF(COUNTIFS(Orders[Customer ID],Orders[[#This Row],[Customer ID]],Orders[Order Month],Orders[[#This Row],[Order Month]],Orders[Order ID],"&lt;"&amp;Orders[[#This Row],[Order ID]])=0,1,0)</f>
        <v/>
      </c>
    </row>
    <row r="430">
      <c r="A430" s="18" t="n">
        <v>1426</v>
      </c>
      <c r="B430" s="19" t="n">
        <v>46206</v>
      </c>
      <c r="C430" s="18" t="inlineStr">
        <is>
          <t>T-254</t>
        </is>
      </c>
      <c r="D430" s="20" t="n">
        <v>680</v>
      </c>
      <c r="E430" s="21">
        <f>DATE(YEAR(Orders[[#This Row],[Order Date]]),MONTH(Orders[[#This Row],[Order Date]]),1)</f>
        <v/>
      </c>
      <c r="F430" s="21">
        <f>_xlfn.MINIFS(Orders[Order Month],Orders[Customer ID],Orders[[#This Row],[Customer ID]])</f>
        <v/>
      </c>
      <c r="G430" s="22">
        <f>(YEAR(Orders[[#This Row],[Order Month]])-YEAR(Orders[[#This Row],[First Month]]))*12+MONTH(Orders[[#This Row],[Order Month]])-MONTH(Orders[[#This Row],[First Month]])</f>
        <v/>
      </c>
      <c r="H430" s="22">
        <f>IF(COUNTIFS(Orders[Customer ID],Orders[[#This Row],[Customer ID]],Orders[Order Month],Orders[[#This Row],[Order Month]],Orders[Order ID],"&lt;"&amp;Orders[[#This Row],[Order ID]])=0,1,0)</f>
        <v/>
      </c>
    </row>
    <row r="431">
      <c r="A431" s="18" t="n">
        <v>1427</v>
      </c>
      <c r="B431" s="19" t="n">
        <v>46206</v>
      </c>
      <c r="C431" s="18" t="inlineStr">
        <is>
          <t>T-312</t>
        </is>
      </c>
      <c r="D431" s="20" t="n">
        <v>420</v>
      </c>
      <c r="E431" s="21">
        <f>DATE(YEAR(Orders[[#This Row],[Order Date]]),MONTH(Orders[[#This Row],[Order Date]]),1)</f>
        <v/>
      </c>
      <c r="F431" s="21">
        <f>_xlfn.MINIFS(Orders[Order Month],Orders[Customer ID],Orders[[#This Row],[Customer ID]])</f>
        <v/>
      </c>
      <c r="G431" s="22">
        <f>(YEAR(Orders[[#This Row],[Order Month]])-YEAR(Orders[[#This Row],[First Month]]))*12+MONTH(Orders[[#This Row],[Order Month]])-MONTH(Orders[[#This Row],[First Month]])</f>
        <v/>
      </c>
      <c r="H431" s="22">
        <f>IF(COUNTIFS(Orders[Customer ID],Orders[[#This Row],[Customer ID]],Orders[Order Month],Orders[[#This Row],[Order Month]],Orders[Order ID],"&lt;"&amp;Orders[[#This Row],[Order ID]])=0,1,0)</f>
        <v/>
      </c>
    </row>
    <row r="432">
      <c r="A432" s="18" t="n">
        <v>1428</v>
      </c>
      <c r="B432" s="19" t="n">
        <v>46206</v>
      </c>
      <c r="C432" s="18" t="inlineStr">
        <is>
          <t>T-320</t>
        </is>
      </c>
      <c r="D432" s="20" t="n">
        <v>470</v>
      </c>
      <c r="E432" s="21">
        <f>DATE(YEAR(Orders[[#This Row],[Order Date]]),MONTH(Orders[[#This Row],[Order Date]]),1)</f>
        <v/>
      </c>
      <c r="F432" s="21">
        <f>_xlfn.MINIFS(Orders[Order Month],Orders[Customer ID],Orders[[#This Row],[Customer ID]])</f>
        <v/>
      </c>
      <c r="G432" s="22">
        <f>(YEAR(Orders[[#This Row],[Order Month]])-YEAR(Orders[[#This Row],[First Month]]))*12+MONTH(Orders[[#This Row],[Order Month]])-MONTH(Orders[[#This Row],[First Month]])</f>
        <v/>
      </c>
      <c r="H432" s="22">
        <f>IF(COUNTIFS(Orders[Customer ID],Orders[[#This Row],[Customer ID]],Orders[Order Month],Orders[[#This Row],[Order Month]],Orders[Order ID],"&lt;"&amp;Orders[[#This Row],[Order ID]])=0,1,0)</f>
        <v/>
      </c>
    </row>
    <row r="433">
      <c r="A433" s="18" t="n">
        <v>1429</v>
      </c>
      <c r="B433" s="19" t="n">
        <v>46207</v>
      </c>
      <c r="C433" s="18" t="inlineStr">
        <is>
          <t>T-221</t>
        </is>
      </c>
      <c r="D433" s="20" t="n">
        <v>670</v>
      </c>
      <c r="E433" s="21">
        <f>DATE(YEAR(Orders[[#This Row],[Order Date]]),MONTH(Orders[[#This Row],[Order Date]]),1)</f>
        <v/>
      </c>
      <c r="F433" s="21">
        <f>_xlfn.MINIFS(Orders[Order Month],Orders[Customer ID],Orders[[#This Row],[Customer ID]])</f>
        <v/>
      </c>
      <c r="G433" s="22">
        <f>(YEAR(Orders[[#This Row],[Order Month]])-YEAR(Orders[[#This Row],[First Month]]))*12+MONTH(Orders[[#This Row],[Order Month]])-MONTH(Orders[[#This Row],[First Month]])</f>
        <v/>
      </c>
      <c r="H433" s="22">
        <f>IF(COUNTIFS(Orders[Customer ID],Orders[[#This Row],[Customer ID]],Orders[Order Month],Orders[[#This Row],[Order Month]],Orders[Order ID],"&lt;"&amp;Orders[[#This Row],[Order ID]])=0,1,0)</f>
        <v/>
      </c>
    </row>
    <row r="434">
      <c r="A434" s="18" t="n">
        <v>1430</v>
      </c>
      <c r="B434" s="19" t="n">
        <v>46207</v>
      </c>
      <c r="C434" s="18" t="inlineStr">
        <is>
          <t>T-292</t>
        </is>
      </c>
      <c r="D434" s="20" t="n">
        <v>510</v>
      </c>
      <c r="E434" s="21">
        <f>DATE(YEAR(Orders[[#This Row],[Order Date]]),MONTH(Orders[[#This Row],[Order Date]]),1)</f>
        <v/>
      </c>
      <c r="F434" s="21">
        <f>_xlfn.MINIFS(Orders[Order Month],Orders[Customer ID],Orders[[#This Row],[Customer ID]])</f>
        <v/>
      </c>
      <c r="G434" s="22">
        <f>(YEAR(Orders[[#This Row],[Order Month]])-YEAR(Orders[[#This Row],[First Month]]))*12+MONTH(Orders[[#This Row],[Order Month]])-MONTH(Orders[[#This Row],[First Month]])</f>
        <v/>
      </c>
      <c r="H434" s="22">
        <f>IF(COUNTIFS(Orders[Customer ID],Orders[[#This Row],[Customer ID]],Orders[Order Month],Orders[[#This Row],[Order Month]],Orders[Order ID],"&lt;"&amp;Orders[[#This Row],[Order ID]])=0,1,0)</f>
        <v/>
      </c>
    </row>
    <row r="435">
      <c r="A435" s="18" t="n">
        <v>1431</v>
      </c>
      <c r="B435" s="19" t="n">
        <v>46207</v>
      </c>
      <c r="C435" s="18" t="inlineStr">
        <is>
          <t>T-316</t>
        </is>
      </c>
      <c r="D435" s="20" t="n">
        <v>330</v>
      </c>
      <c r="E435" s="21">
        <f>DATE(YEAR(Orders[[#This Row],[Order Date]]),MONTH(Orders[[#This Row],[Order Date]]),1)</f>
        <v/>
      </c>
      <c r="F435" s="21">
        <f>_xlfn.MINIFS(Orders[Order Month],Orders[Customer ID],Orders[[#This Row],[Customer ID]])</f>
        <v/>
      </c>
      <c r="G435" s="22">
        <f>(YEAR(Orders[[#This Row],[Order Month]])-YEAR(Orders[[#This Row],[First Month]]))*12+MONTH(Orders[[#This Row],[Order Month]])-MONTH(Orders[[#This Row],[First Month]])</f>
        <v/>
      </c>
      <c r="H435" s="22">
        <f>IF(COUNTIFS(Orders[Customer ID],Orders[[#This Row],[Customer ID]],Orders[Order Month],Orders[[#This Row],[Order Month]],Orders[Order ID],"&lt;"&amp;Orders[[#This Row],[Order ID]])=0,1,0)</f>
        <v/>
      </c>
    </row>
    <row r="436">
      <c r="A436" s="18" t="n">
        <v>1432</v>
      </c>
      <c r="B436" s="19" t="n">
        <v>46208</v>
      </c>
      <c r="C436" s="18" t="inlineStr">
        <is>
          <t>T-214</t>
        </is>
      </c>
      <c r="D436" s="20" t="n">
        <v>280</v>
      </c>
      <c r="E436" s="21">
        <f>DATE(YEAR(Orders[[#This Row],[Order Date]]),MONTH(Orders[[#This Row],[Order Date]]),1)</f>
        <v/>
      </c>
      <c r="F436" s="21">
        <f>_xlfn.MINIFS(Orders[Order Month],Orders[Customer ID],Orders[[#This Row],[Customer ID]])</f>
        <v/>
      </c>
      <c r="G436" s="22">
        <f>(YEAR(Orders[[#This Row],[Order Month]])-YEAR(Orders[[#This Row],[First Month]]))*12+MONTH(Orders[[#This Row],[Order Month]])-MONTH(Orders[[#This Row],[First Month]])</f>
        <v/>
      </c>
      <c r="H436" s="22">
        <f>IF(COUNTIFS(Orders[Customer ID],Orders[[#This Row],[Customer ID]],Orders[Order Month],Orders[[#This Row],[Order Month]],Orders[Order ID],"&lt;"&amp;Orders[[#This Row],[Order ID]])=0,1,0)</f>
        <v/>
      </c>
    </row>
    <row r="437">
      <c r="A437" s="18" t="n">
        <v>1433</v>
      </c>
      <c r="B437" s="19" t="n">
        <v>46209</v>
      </c>
      <c r="C437" s="18" t="inlineStr">
        <is>
          <t>T-234</t>
        </is>
      </c>
      <c r="D437" s="20" t="n">
        <v>540</v>
      </c>
      <c r="E437" s="21">
        <f>DATE(YEAR(Orders[[#This Row],[Order Date]]),MONTH(Orders[[#This Row],[Order Date]]),1)</f>
        <v/>
      </c>
      <c r="F437" s="21">
        <f>_xlfn.MINIFS(Orders[Order Month],Orders[Customer ID],Orders[[#This Row],[Customer ID]])</f>
        <v/>
      </c>
      <c r="G437" s="22">
        <f>(YEAR(Orders[[#This Row],[Order Month]])-YEAR(Orders[[#This Row],[First Month]]))*12+MONTH(Orders[[#This Row],[Order Month]])-MONTH(Orders[[#This Row],[First Month]])</f>
        <v/>
      </c>
      <c r="H437" s="22">
        <f>IF(COUNTIFS(Orders[Customer ID],Orders[[#This Row],[Customer ID]],Orders[Order Month],Orders[[#This Row],[Order Month]],Orders[Order ID],"&lt;"&amp;Orders[[#This Row],[Order ID]])=0,1,0)</f>
        <v/>
      </c>
    </row>
    <row r="438">
      <c r="A438" s="18" t="n">
        <v>1434</v>
      </c>
      <c r="B438" s="19" t="n">
        <v>46209</v>
      </c>
      <c r="C438" s="18" t="inlineStr">
        <is>
          <t>T-304</t>
        </is>
      </c>
      <c r="D438" s="20" t="n">
        <v>360</v>
      </c>
      <c r="E438" s="21">
        <f>DATE(YEAR(Orders[[#This Row],[Order Date]]),MONTH(Orders[[#This Row],[Order Date]]),1)</f>
        <v/>
      </c>
      <c r="F438" s="21">
        <f>_xlfn.MINIFS(Orders[Order Month],Orders[Customer ID],Orders[[#This Row],[Customer ID]])</f>
        <v/>
      </c>
      <c r="G438" s="22">
        <f>(YEAR(Orders[[#This Row],[Order Month]])-YEAR(Orders[[#This Row],[First Month]]))*12+MONTH(Orders[[#This Row],[Order Month]])-MONTH(Orders[[#This Row],[First Month]])</f>
        <v/>
      </c>
      <c r="H438" s="22">
        <f>IF(COUNTIFS(Orders[Customer ID],Orders[[#This Row],[Customer ID]],Orders[Order Month],Orders[[#This Row],[Order Month]],Orders[Order ID],"&lt;"&amp;Orders[[#This Row],[Order ID]])=0,1,0)</f>
        <v/>
      </c>
    </row>
    <row r="439">
      <c r="A439" s="18" t="n">
        <v>1435</v>
      </c>
      <c r="B439" s="19" t="n">
        <v>46209</v>
      </c>
      <c r="C439" s="18" t="inlineStr">
        <is>
          <t>T-310</t>
        </is>
      </c>
      <c r="D439" s="20" t="n">
        <v>290</v>
      </c>
      <c r="E439" s="21">
        <f>DATE(YEAR(Orders[[#This Row],[Order Date]]),MONTH(Orders[[#This Row],[Order Date]]),1)</f>
        <v/>
      </c>
      <c r="F439" s="21">
        <f>_xlfn.MINIFS(Orders[Order Month],Orders[Customer ID],Orders[[#This Row],[Customer ID]])</f>
        <v/>
      </c>
      <c r="G439" s="22">
        <f>(YEAR(Orders[[#This Row],[Order Month]])-YEAR(Orders[[#This Row],[First Month]]))*12+MONTH(Orders[[#This Row],[Order Month]])-MONTH(Orders[[#This Row],[First Month]])</f>
        <v/>
      </c>
      <c r="H439" s="22">
        <f>IF(COUNTIFS(Orders[Customer ID],Orders[[#This Row],[Customer ID]],Orders[Order Month],Orders[[#This Row],[Order Month]],Orders[Order ID],"&lt;"&amp;Orders[[#This Row],[Order ID]])=0,1,0)</f>
        <v/>
      </c>
    </row>
    <row r="440">
      <c r="A440" s="18" t="n">
        <v>1436</v>
      </c>
      <c r="B440" s="19" t="n">
        <v>46209</v>
      </c>
      <c r="C440" s="18" t="inlineStr">
        <is>
          <t>T-318</t>
        </is>
      </c>
      <c r="D440" s="20" t="n">
        <v>900</v>
      </c>
      <c r="E440" s="21">
        <f>DATE(YEAR(Orders[[#This Row],[Order Date]]),MONTH(Orders[[#This Row],[Order Date]]),1)</f>
        <v/>
      </c>
      <c r="F440" s="21">
        <f>_xlfn.MINIFS(Orders[Order Month],Orders[Customer ID],Orders[[#This Row],[Customer ID]])</f>
        <v/>
      </c>
      <c r="G440" s="22">
        <f>(YEAR(Orders[[#This Row],[Order Month]])-YEAR(Orders[[#This Row],[First Month]]))*12+MONTH(Orders[[#This Row],[Order Month]])-MONTH(Orders[[#This Row],[First Month]])</f>
        <v/>
      </c>
      <c r="H440" s="22">
        <f>IF(COUNTIFS(Orders[Customer ID],Orders[[#This Row],[Customer ID]],Orders[Order Month],Orders[[#This Row],[Order Month]],Orders[Order ID],"&lt;"&amp;Orders[[#This Row],[Order ID]])=0,1,0)</f>
        <v/>
      </c>
    </row>
    <row r="441">
      <c r="A441" s="18" t="n">
        <v>1437</v>
      </c>
      <c r="B441" s="19" t="n">
        <v>46210</v>
      </c>
      <c r="C441" s="18" t="inlineStr">
        <is>
          <t>T-247</t>
        </is>
      </c>
      <c r="D441" s="20" t="n">
        <v>410</v>
      </c>
      <c r="E441" s="21">
        <f>DATE(YEAR(Orders[[#This Row],[Order Date]]),MONTH(Orders[[#This Row],[Order Date]]),1)</f>
        <v/>
      </c>
      <c r="F441" s="21">
        <f>_xlfn.MINIFS(Orders[Order Month],Orders[Customer ID],Orders[[#This Row],[Customer ID]])</f>
        <v/>
      </c>
      <c r="G441" s="22">
        <f>(YEAR(Orders[[#This Row],[Order Month]])-YEAR(Orders[[#This Row],[First Month]]))*12+MONTH(Orders[[#This Row],[Order Month]])-MONTH(Orders[[#This Row],[First Month]])</f>
        <v/>
      </c>
      <c r="H441" s="22">
        <f>IF(COUNTIFS(Orders[Customer ID],Orders[[#This Row],[Customer ID]],Orders[Order Month],Orders[[#This Row],[Order Month]],Orders[Order ID],"&lt;"&amp;Orders[[#This Row],[Order ID]])=0,1,0)</f>
        <v/>
      </c>
    </row>
    <row r="442">
      <c r="A442" s="18" t="n">
        <v>1438</v>
      </c>
      <c r="B442" s="19" t="n">
        <v>46210</v>
      </c>
      <c r="C442" s="18" t="inlineStr">
        <is>
          <t>T-310</t>
        </is>
      </c>
      <c r="D442" s="20" t="n">
        <v>180</v>
      </c>
      <c r="E442" s="21">
        <f>DATE(YEAR(Orders[[#This Row],[Order Date]]),MONTH(Orders[[#This Row],[Order Date]]),1)</f>
        <v/>
      </c>
      <c r="F442" s="21">
        <f>_xlfn.MINIFS(Orders[Order Month],Orders[Customer ID],Orders[[#This Row],[Customer ID]])</f>
        <v/>
      </c>
      <c r="G442" s="22">
        <f>(YEAR(Orders[[#This Row],[Order Month]])-YEAR(Orders[[#This Row],[First Month]]))*12+MONTH(Orders[[#This Row],[Order Month]])-MONTH(Orders[[#This Row],[First Month]])</f>
        <v/>
      </c>
      <c r="H442" s="22">
        <f>IF(COUNTIFS(Orders[Customer ID],Orders[[#This Row],[Customer ID]],Orders[Order Month],Orders[[#This Row],[Order Month]],Orders[Order ID],"&lt;"&amp;Orders[[#This Row],[Order ID]])=0,1,0)</f>
        <v/>
      </c>
    </row>
    <row r="443">
      <c r="A443" s="18" t="n">
        <v>1439</v>
      </c>
      <c r="B443" s="19" t="n">
        <v>46211</v>
      </c>
      <c r="C443" s="18" t="inlineStr">
        <is>
          <t>T-281</t>
        </is>
      </c>
      <c r="D443" s="20" t="n">
        <v>600</v>
      </c>
      <c r="E443" s="21">
        <f>DATE(YEAR(Orders[[#This Row],[Order Date]]),MONTH(Orders[[#This Row],[Order Date]]),1)</f>
        <v/>
      </c>
      <c r="F443" s="21">
        <f>_xlfn.MINIFS(Orders[Order Month],Orders[Customer ID],Orders[[#This Row],[Customer ID]])</f>
        <v/>
      </c>
      <c r="G443" s="22">
        <f>(YEAR(Orders[[#This Row],[Order Month]])-YEAR(Orders[[#This Row],[First Month]]))*12+MONTH(Orders[[#This Row],[Order Month]])-MONTH(Orders[[#This Row],[First Month]])</f>
        <v/>
      </c>
      <c r="H443" s="22">
        <f>IF(COUNTIFS(Orders[Customer ID],Orders[[#This Row],[Customer ID]],Orders[Order Month],Orders[[#This Row],[Order Month]],Orders[Order ID],"&lt;"&amp;Orders[[#This Row],[Order ID]])=0,1,0)</f>
        <v/>
      </c>
    </row>
    <row r="444">
      <c r="A444" s="18" t="n">
        <v>1440</v>
      </c>
      <c r="B444" s="19" t="n">
        <v>46213</v>
      </c>
      <c r="C444" s="18" t="inlineStr">
        <is>
          <t>T-257</t>
        </is>
      </c>
      <c r="D444" s="20" t="n">
        <v>420</v>
      </c>
      <c r="E444" s="21">
        <f>DATE(YEAR(Orders[[#This Row],[Order Date]]),MONTH(Orders[[#This Row],[Order Date]]),1)</f>
        <v/>
      </c>
      <c r="F444" s="21">
        <f>_xlfn.MINIFS(Orders[Order Month],Orders[Customer ID],Orders[[#This Row],[Customer ID]])</f>
        <v/>
      </c>
      <c r="G444" s="22">
        <f>(YEAR(Orders[[#This Row],[Order Month]])-YEAR(Orders[[#This Row],[First Month]]))*12+MONTH(Orders[[#This Row],[Order Month]])-MONTH(Orders[[#This Row],[First Month]])</f>
        <v/>
      </c>
      <c r="H444" s="22">
        <f>IF(COUNTIFS(Orders[Customer ID],Orders[[#This Row],[Customer ID]],Orders[Order Month],Orders[[#This Row],[Order Month]],Orders[Order ID],"&lt;"&amp;Orders[[#This Row],[Order ID]])=0,1,0)</f>
        <v/>
      </c>
    </row>
    <row r="445">
      <c r="A445" s="18" t="n">
        <v>1441</v>
      </c>
      <c r="B445" s="19" t="n">
        <v>46213</v>
      </c>
      <c r="C445" s="18" t="inlineStr">
        <is>
          <t>T-322</t>
        </is>
      </c>
      <c r="D445" s="20" t="n">
        <v>850</v>
      </c>
      <c r="E445" s="21">
        <f>DATE(YEAR(Orders[[#This Row],[Order Date]]),MONTH(Orders[[#This Row],[Order Date]]),1)</f>
        <v/>
      </c>
      <c r="F445" s="21">
        <f>_xlfn.MINIFS(Orders[Order Month],Orders[Customer ID],Orders[[#This Row],[Customer ID]])</f>
        <v/>
      </c>
      <c r="G445" s="22">
        <f>(YEAR(Orders[[#This Row],[Order Month]])-YEAR(Orders[[#This Row],[First Month]]))*12+MONTH(Orders[[#This Row],[Order Month]])-MONTH(Orders[[#This Row],[First Month]])</f>
        <v/>
      </c>
      <c r="H445" s="22">
        <f>IF(COUNTIFS(Orders[Customer ID],Orders[[#This Row],[Customer ID]],Orders[Order Month],Orders[[#This Row],[Order Month]],Orders[Order ID],"&lt;"&amp;Orders[[#This Row],[Order ID]])=0,1,0)</f>
        <v/>
      </c>
    </row>
    <row r="446">
      <c r="A446" s="18" t="n">
        <v>1442</v>
      </c>
      <c r="B446" s="19" t="n">
        <v>46214</v>
      </c>
      <c r="C446" s="18" t="inlineStr">
        <is>
          <t>T-268</t>
        </is>
      </c>
      <c r="D446" s="20" t="n">
        <v>180</v>
      </c>
      <c r="E446" s="21">
        <f>DATE(YEAR(Orders[[#This Row],[Order Date]]),MONTH(Orders[[#This Row],[Order Date]]),1)</f>
        <v/>
      </c>
      <c r="F446" s="21">
        <f>_xlfn.MINIFS(Orders[Order Month],Orders[Customer ID],Orders[[#This Row],[Customer ID]])</f>
        <v/>
      </c>
      <c r="G446" s="22">
        <f>(YEAR(Orders[[#This Row],[Order Month]])-YEAR(Orders[[#This Row],[First Month]]))*12+MONTH(Orders[[#This Row],[Order Month]])-MONTH(Orders[[#This Row],[First Month]])</f>
        <v/>
      </c>
      <c r="H446" s="22">
        <f>IF(COUNTIFS(Orders[Customer ID],Orders[[#This Row],[Customer ID]],Orders[Order Month],Orders[[#This Row],[Order Month]],Orders[Order ID],"&lt;"&amp;Orders[[#This Row],[Order ID]])=0,1,0)</f>
        <v/>
      </c>
    </row>
    <row r="447">
      <c r="A447" s="18" t="n">
        <v>1443</v>
      </c>
      <c r="B447" s="19" t="n">
        <v>46214</v>
      </c>
      <c r="C447" s="18" t="inlineStr">
        <is>
          <t>T-284</t>
        </is>
      </c>
      <c r="D447" s="20" t="n">
        <v>410</v>
      </c>
      <c r="E447" s="21">
        <f>DATE(YEAR(Orders[[#This Row],[Order Date]]),MONTH(Orders[[#This Row],[Order Date]]),1)</f>
        <v/>
      </c>
      <c r="F447" s="21">
        <f>_xlfn.MINIFS(Orders[Order Month],Orders[Customer ID],Orders[[#This Row],[Customer ID]])</f>
        <v/>
      </c>
      <c r="G447" s="22">
        <f>(YEAR(Orders[[#This Row],[Order Month]])-YEAR(Orders[[#This Row],[First Month]]))*12+MONTH(Orders[[#This Row],[Order Month]])-MONTH(Orders[[#This Row],[First Month]])</f>
        <v/>
      </c>
      <c r="H447" s="22">
        <f>IF(COUNTIFS(Orders[Customer ID],Orders[[#This Row],[Customer ID]],Orders[Order Month],Orders[[#This Row],[Order Month]],Orders[Order ID],"&lt;"&amp;Orders[[#This Row],[Order ID]])=0,1,0)</f>
        <v/>
      </c>
    </row>
    <row r="448">
      <c r="A448" s="18" t="n">
        <v>1444</v>
      </c>
      <c r="B448" s="19" t="n">
        <v>46214</v>
      </c>
      <c r="C448" s="18" t="inlineStr">
        <is>
          <t>T-321</t>
        </is>
      </c>
      <c r="D448" s="20" t="n">
        <v>810</v>
      </c>
      <c r="E448" s="21">
        <f>DATE(YEAR(Orders[[#This Row],[Order Date]]),MONTH(Orders[[#This Row],[Order Date]]),1)</f>
        <v/>
      </c>
      <c r="F448" s="21">
        <f>_xlfn.MINIFS(Orders[Order Month],Orders[Customer ID],Orders[[#This Row],[Customer ID]])</f>
        <v/>
      </c>
      <c r="G448" s="22">
        <f>(YEAR(Orders[[#This Row],[Order Month]])-YEAR(Orders[[#This Row],[First Month]]))*12+MONTH(Orders[[#This Row],[Order Month]])-MONTH(Orders[[#This Row],[First Month]])</f>
        <v/>
      </c>
      <c r="H448" s="22">
        <f>IF(COUNTIFS(Orders[Customer ID],Orders[[#This Row],[Customer ID]],Orders[Order Month],Orders[[#This Row],[Order Month]],Orders[Order ID],"&lt;"&amp;Orders[[#This Row],[Order ID]])=0,1,0)</f>
        <v/>
      </c>
    </row>
    <row r="449">
      <c r="A449" s="18" t="n">
        <v>1445</v>
      </c>
      <c r="B449" s="19" t="n">
        <v>46215</v>
      </c>
      <c r="C449" s="18" t="inlineStr">
        <is>
          <t>T-279</t>
        </is>
      </c>
      <c r="D449" s="20" t="n">
        <v>710</v>
      </c>
      <c r="E449" s="21">
        <f>DATE(YEAR(Orders[[#This Row],[Order Date]]),MONTH(Orders[[#This Row],[Order Date]]),1)</f>
        <v/>
      </c>
      <c r="F449" s="21">
        <f>_xlfn.MINIFS(Orders[Order Month],Orders[Customer ID],Orders[[#This Row],[Customer ID]])</f>
        <v/>
      </c>
      <c r="G449" s="22">
        <f>(YEAR(Orders[[#This Row],[Order Month]])-YEAR(Orders[[#This Row],[First Month]]))*12+MONTH(Orders[[#This Row],[Order Month]])-MONTH(Orders[[#This Row],[First Month]])</f>
        <v/>
      </c>
      <c r="H449" s="22">
        <f>IF(COUNTIFS(Orders[Customer ID],Orders[[#This Row],[Customer ID]],Orders[Order Month],Orders[[#This Row],[Order Month]],Orders[Order ID],"&lt;"&amp;Orders[[#This Row],[Order ID]])=0,1,0)</f>
        <v/>
      </c>
    </row>
    <row r="450">
      <c r="A450" s="18" t="n">
        <v>1446</v>
      </c>
      <c r="B450" s="19" t="n">
        <v>46215</v>
      </c>
      <c r="C450" s="18" t="inlineStr">
        <is>
          <t>T-286</t>
        </is>
      </c>
      <c r="D450" s="20" t="n">
        <v>320</v>
      </c>
      <c r="E450" s="21">
        <f>DATE(YEAR(Orders[[#This Row],[Order Date]]),MONTH(Orders[[#This Row],[Order Date]]),1)</f>
        <v/>
      </c>
      <c r="F450" s="21">
        <f>_xlfn.MINIFS(Orders[Order Month],Orders[Customer ID],Orders[[#This Row],[Customer ID]])</f>
        <v/>
      </c>
      <c r="G450" s="22">
        <f>(YEAR(Orders[[#This Row],[Order Month]])-YEAR(Orders[[#This Row],[First Month]]))*12+MONTH(Orders[[#This Row],[Order Month]])-MONTH(Orders[[#This Row],[First Month]])</f>
        <v/>
      </c>
      <c r="H450" s="22">
        <f>IF(COUNTIFS(Orders[Customer ID],Orders[[#This Row],[Customer ID]],Orders[Order Month],Orders[[#This Row],[Order Month]],Orders[Order ID],"&lt;"&amp;Orders[[#This Row],[Order ID]])=0,1,0)</f>
        <v/>
      </c>
    </row>
    <row r="451">
      <c r="A451" s="18" t="n">
        <v>1447</v>
      </c>
      <c r="B451" s="19" t="n">
        <v>46216</v>
      </c>
      <c r="C451" s="18" t="inlineStr">
        <is>
          <t>T-264</t>
        </is>
      </c>
      <c r="D451" s="20" t="n">
        <v>420</v>
      </c>
      <c r="E451" s="21">
        <f>DATE(YEAR(Orders[[#This Row],[Order Date]]),MONTH(Orders[[#This Row],[Order Date]]),1)</f>
        <v/>
      </c>
      <c r="F451" s="21">
        <f>_xlfn.MINIFS(Orders[Order Month],Orders[Customer ID],Orders[[#This Row],[Customer ID]])</f>
        <v/>
      </c>
      <c r="G451" s="22">
        <f>(YEAR(Orders[[#This Row],[Order Month]])-YEAR(Orders[[#This Row],[First Month]]))*12+MONTH(Orders[[#This Row],[Order Month]])-MONTH(Orders[[#This Row],[First Month]])</f>
        <v/>
      </c>
      <c r="H451" s="22">
        <f>IF(COUNTIFS(Orders[Customer ID],Orders[[#This Row],[Customer ID]],Orders[Order Month],Orders[[#This Row],[Order Month]],Orders[Order ID],"&lt;"&amp;Orders[[#This Row],[Order ID]])=0,1,0)</f>
        <v/>
      </c>
    </row>
    <row r="452">
      <c r="A452" s="18" t="n">
        <v>1448</v>
      </c>
      <c r="B452" s="19" t="n">
        <v>46216</v>
      </c>
      <c r="C452" s="18" t="inlineStr">
        <is>
          <t>T-286</t>
        </is>
      </c>
      <c r="D452" s="20" t="n">
        <v>540</v>
      </c>
      <c r="E452" s="21">
        <f>DATE(YEAR(Orders[[#This Row],[Order Date]]),MONTH(Orders[[#This Row],[Order Date]]),1)</f>
        <v/>
      </c>
      <c r="F452" s="21">
        <f>_xlfn.MINIFS(Orders[Order Month],Orders[Customer ID],Orders[[#This Row],[Customer ID]])</f>
        <v/>
      </c>
      <c r="G452" s="22">
        <f>(YEAR(Orders[[#This Row],[Order Month]])-YEAR(Orders[[#This Row],[First Month]]))*12+MONTH(Orders[[#This Row],[Order Month]])-MONTH(Orders[[#This Row],[First Month]])</f>
        <v/>
      </c>
      <c r="H452" s="22">
        <f>IF(COUNTIFS(Orders[Customer ID],Orders[[#This Row],[Customer ID]],Orders[Order Month],Orders[[#This Row],[Order Month]],Orders[Order ID],"&lt;"&amp;Orders[[#This Row],[Order ID]])=0,1,0)</f>
        <v/>
      </c>
    </row>
    <row r="453">
      <c r="A453" s="18" t="n">
        <v>1449</v>
      </c>
      <c r="B453" s="19" t="n">
        <v>46216</v>
      </c>
      <c r="C453" s="18" t="inlineStr">
        <is>
          <t>T-321</t>
        </is>
      </c>
      <c r="D453" s="20" t="n">
        <v>280</v>
      </c>
      <c r="E453" s="21">
        <f>DATE(YEAR(Orders[[#This Row],[Order Date]]),MONTH(Orders[[#This Row],[Order Date]]),1)</f>
        <v/>
      </c>
      <c r="F453" s="21">
        <f>_xlfn.MINIFS(Orders[Order Month],Orders[Customer ID],Orders[[#This Row],[Customer ID]])</f>
        <v/>
      </c>
      <c r="G453" s="22">
        <f>(YEAR(Orders[[#This Row],[Order Month]])-YEAR(Orders[[#This Row],[First Month]]))*12+MONTH(Orders[[#This Row],[Order Month]])-MONTH(Orders[[#This Row],[First Month]])</f>
        <v/>
      </c>
      <c r="H453" s="22">
        <f>IF(COUNTIFS(Orders[Customer ID],Orders[[#This Row],[Customer ID]],Orders[Order Month],Orders[[#This Row],[Order Month]],Orders[Order ID],"&lt;"&amp;Orders[[#This Row],[Order ID]])=0,1,0)</f>
        <v/>
      </c>
    </row>
    <row r="454">
      <c r="A454" s="18" t="n">
        <v>1450</v>
      </c>
      <c r="B454" s="19" t="n">
        <v>46216</v>
      </c>
      <c r="C454" s="18" t="inlineStr">
        <is>
          <t>T-325</t>
        </is>
      </c>
      <c r="D454" s="20" t="n">
        <v>300</v>
      </c>
      <c r="E454" s="21">
        <f>DATE(YEAR(Orders[[#This Row],[Order Date]]),MONTH(Orders[[#This Row],[Order Date]]),1)</f>
        <v/>
      </c>
      <c r="F454" s="21">
        <f>_xlfn.MINIFS(Orders[Order Month],Orders[Customer ID],Orders[[#This Row],[Customer ID]])</f>
        <v/>
      </c>
      <c r="G454" s="22">
        <f>(YEAR(Orders[[#This Row],[Order Month]])-YEAR(Orders[[#This Row],[First Month]]))*12+MONTH(Orders[[#This Row],[Order Month]])-MONTH(Orders[[#This Row],[First Month]])</f>
        <v/>
      </c>
      <c r="H454" s="22">
        <f>IF(COUNTIFS(Orders[Customer ID],Orders[[#This Row],[Customer ID]],Orders[Order Month],Orders[[#This Row],[Order Month]],Orders[Order ID],"&lt;"&amp;Orders[[#This Row],[Order ID]])=0,1,0)</f>
        <v/>
      </c>
    </row>
    <row r="455">
      <c r="A455" s="18" t="n">
        <v>1451</v>
      </c>
      <c r="B455" s="19" t="n">
        <v>46217</v>
      </c>
      <c r="C455" s="18" t="inlineStr">
        <is>
          <t>T-272</t>
        </is>
      </c>
      <c r="D455" s="20" t="n">
        <v>230</v>
      </c>
      <c r="E455" s="21">
        <f>DATE(YEAR(Orders[[#This Row],[Order Date]]),MONTH(Orders[[#This Row],[Order Date]]),1)</f>
        <v/>
      </c>
      <c r="F455" s="21">
        <f>_xlfn.MINIFS(Orders[Order Month],Orders[Customer ID],Orders[[#This Row],[Customer ID]])</f>
        <v/>
      </c>
      <c r="G455" s="22">
        <f>(YEAR(Orders[[#This Row],[Order Month]])-YEAR(Orders[[#This Row],[First Month]]))*12+MONTH(Orders[[#This Row],[Order Month]])-MONTH(Orders[[#This Row],[First Month]])</f>
        <v/>
      </c>
      <c r="H455" s="22">
        <f>IF(COUNTIFS(Orders[Customer ID],Orders[[#This Row],[Customer ID]],Orders[Order Month],Orders[[#This Row],[Order Month]],Orders[Order ID],"&lt;"&amp;Orders[[#This Row],[Order ID]])=0,1,0)</f>
        <v/>
      </c>
    </row>
    <row r="456">
      <c r="A456" s="18" t="n">
        <v>1452</v>
      </c>
      <c r="B456" s="19" t="n">
        <v>46217</v>
      </c>
      <c r="C456" s="18" t="inlineStr">
        <is>
          <t>T-323</t>
        </is>
      </c>
      <c r="D456" s="20" t="n">
        <v>480</v>
      </c>
      <c r="E456" s="21">
        <f>DATE(YEAR(Orders[[#This Row],[Order Date]]),MONTH(Orders[[#This Row],[Order Date]]),1)</f>
        <v/>
      </c>
      <c r="F456" s="21">
        <f>_xlfn.MINIFS(Orders[Order Month],Orders[Customer ID],Orders[[#This Row],[Customer ID]])</f>
        <v/>
      </c>
      <c r="G456" s="22">
        <f>(YEAR(Orders[[#This Row],[Order Month]])-YEAR(Orders[[#This Row],[First Month]]))*12+MONTH(Orders[[#This Row],[Order Month]])-MONTH(Orders[[#This Row],[First Month]])</f>
        <v/>
      </c>
      <c r="H456" s="22">
        <f>IF(COUNTIFS(Orders[Customer ID],Orders[[#This Row],[Customer ID]],Orders[Order Month],Orders[[#This Row],[Order Month]],Orders[Order ID],"&lt;"&amp;Orders[[#This Row],[Order ID]])=0,1,0)</f>
        <v/>
      </c>
    </row>
    <row r="457">
      <c r="A457" s="18" t="n">
        <v>1453</v>
      </c>
      <c r="B457" s="19" t="n">
        <v>46217</v>
      </c>
      <c r="C457" s="18" t="inlineStr">
        <is>
          <t>T-333</t>
        </is>
      </c>
      <c r="D457" s="20" t="n">
        <v>490</v>
      </c>
      <c r="E457" s="21">
        <f>DATE(YEAR(Orders[[#This Row],[Order Date]]),MONTH(Orders[[#This Row],[Order Date]]),1)</f>
        <v/>
      </c>
      <c r="F457" s="21">
        <f>_xlfn.MINIFS(Orders[Order Month],Orders[Customer ID],Orders[[#This Row],[Customer ID]])</f>
        <v/>
      </c>
      <c r="G457" s="22">
        <f>(YEAR(Orders[[#This Row],[Order Month]])-YEAR(Orders[[#This Row],[First Month]]))*12+MONTH(Orders[[#This Row],[Order Month]])-MONTH(Orders[[#This Row],[First Month]])</f>
        <v/>
      </c>
      <c r="H457" s="22">
        <f>IF(COUNTIFS(Orders[Customer ID],Orders[[#This Row],[Customer ID]],Orders[Order Month],Orders[[#This Row],[Order Month]],Orders[Order ID],"&lt;"&amp;Orders[[#This Row],[Order ID]])=0,1,0)</f>
        <v/>
      </c>
    </row>
    <row r="458">
      <c r="A458" s="18" t="n">
        <v>1454</v>
      </c>
      <c r="B458" s="19" t="n">
        <v>46218</v>
      </c>
      <c r="C458" s="18" t="inlineStr">
        <is>
          <t>T-232</t>
        </is>
      </c>
      <c r="D458" s="20" t="n">
        <v>570</v>
      </c>
      <c r="E458" s="21">
        <f>DATE(YEAR(Orders[[#This Row],[Order Date]]),MONTH(Orders[[#This Row],[Order Date]]),1)</f>
        <v/>
      </c>
      <c r="F458" s="21">
        <f>_xlfn.MINIFS(Orders[Order Month],Orders[Customer ID],Orders[[#This Row],[Customer ID]])</f>
        <v/>
      </c>
      <c r="G458" s="22">
        <f>(YEAR(Orders[[#This Row],[Order Month]])-YEAR(Orders[[#This Row],[First Month]]))*12+MONTH(Orders[[#This Row],[Order Month]])-MONTH(Orders[[#This Row],[First Month]])</f>
        <v/>
      </c>
      <c r="H458" s="22">
        <f>IF(COUNTIFS(Orders[Customer ID],Orders[[#This Row],[Customer ID]],Orders[Order Month],Orders[[#This Row],[Order Month]],Orders[Order ID],"&lt;"&amp;Orders[[#This Row],[Order ID]])=0,1,0)</f>
        <v/>
      </c>
    </row>
    <row r="459">
      <c r="A459" s="18" t="n">
        <v>1455</v>
      </c>
      <c r="B459" s="19" t="n">
        <v>46218</v>
      </c>
      <c r="C459" s="18" t="inlineStr">
        <is>
          <t>T-239</t>
        </is>
      </c>
      <c r="D459" s="20" t="n">
        <v>310</v>
      </c>
      <c r="E459" s="21">
        <f>DATE(YEAR(Orders[[#This Row],[Order Date]]),MONTH(Orders[[#This Row],[Order Date]]),1)</f>
        <v/>
      </c>
      <c r="F459" s="21">
        <f>_xlfn.MINIFS(Orders[Order Month],Orders[Customer ID],Orders[[#This Row],[Customer ID]])</f>
        <v/>
      </c>
      <c r="G459" s="22">
        <f>(YEAR(Orders[[#This Row],[Order Month]])-YEAR(Orders[[#This Row],[First Month]]))*12+MONTH(Orders[[#This Row],[Order Month]])-MONTH(Orders[[#This Row],[First Month]])</f>
        <v/>
      </c>
      <c r="H459" s="22">
        <f>IF(COUNTIFS(Orders[Customer ID],Orders[[#This Row],[Customer ID]],Orders[Order Month],Orders[[#This Row],[Order Month]],Orders[Order ID],"&lt;"&amp;Orders[[#This Row],[Order ID]])=0,1,0)</f>
        <v/>
      </c>
    </row>
    <row r="460">
      <c r="A460" s="18" t="n">
        <v>1456</v>
      </c>
      <c r="B460" s="19" t="n">
        <v>46218</v>
      </c>
      <c r="C460" s="18" t="inlineStr">
        <is>
          <t>T-254</t>
        </is>
      </c>
      <c r="D460" s="20" t="n">
        <v>870</v>
      </c>
      <c r="E460" s="21">
        <f>DATE(YEAR(Orders[[#This Row],[Order Date]]),MONTH(Orders[[#This Row],[Order Date]]),1)</f>
        <v/>
      </c>
      <c r="F460" s="21">
        <f>_xlfn.MINIFS(Orders[Order Month],Orders[Customer ID],Orders[[#This Row],[Customer ID]])</f>
        <v/>
      </c>
      <c r="G460" s="22">
        <f>(YEAR(Orders[[#This Row],[Order Month]])-YEAR(Orders[[#This Row],[First Month]]))*12+MONTH(Orders[[#This Row],[Order Month]])-MONTH(Orders[[#This Row],[First Month]])</f>
        <v/>
      </c>
      <c r="H460" s="22">
        <f>IF(COUNTIFS(Orders[Customer ID],Orders[[#This Row],[Customer ID]],Orders[Order Month],Orders[[#This Row],[Order Month]],Orders[Order ID],"&lt;"&amp;Orders[[#This Row],[Order ID]])=0,1,0)</f>
        <v/>
      </c>
    </row>
    <row r="461">
      <c r="A461" s="18" t="n">
        <v>1457</v>
      </c>
      <c r="B461" s="19" t="n">
        <v>46218</v>
      </c>
      <c r="C461" s="18" t="inlineStr">
        <is>
          <t>T-329</t>
        </is>
      </c>
      <c r="D461" s="20" t="n">
        <v>740</v>
      </c>
      <c r="E461" s="21">
        <f>DATE(YEAR(Orders[[#This Row],[Order Date]]),MONTH(Orders[[#This Row],[Order Date]]),1)</f>
        <v/>
      </c>
      <c r="F461" s="21">
        <f>_xlfn.MINIFS(Orders[Order Month],Orders[Customer ID],Orders[[#This Row],[Customer ID]])</f>
        <v/>
      </c>
      <c r="G461" s="22">
        <f>(YEAR(Orders[[#This Row],[Order Month]])-YEAR(Orders[[#This Row],[First Month]]))*12+MONTH(Orders[[#This Row],[Order Month]])-MONTH(Orders[[#This Row],[First Month]])</f>
        <v/>
      </c>
      <c r="H461" s="22">
        <f>IF(COUNTIFS(Orders[Customer ID],Orders[[#This Row],[Customer ID]],Orders[Order Month],Orders[[#This Row],[Order Month]],Orders[Order ID],"&lt;"&amp;Orders[[#This Row],[Order ID]])=0,1,0)</f>
        <v/>
      </c>
    </row>
    <row r="462">
      <c r="A462" s="18" t="n">
        <v>1458</v>
      </c>
      <c r="B462" s="19" t="n">
        <v>46218</v>
      </c>
      <c r="C462" s="18" t="inlineStr">
        <is>
          <t>T-331</t>
        </is>
      </c>
      <c r="D462" s="20" t="n">
        <v>190</v>
      </c>
      <c r="E462" s="21">
        <f>DATE(YEAR(Orders[[#This Row],[Order Date]]),MONTH(Orders[[#This Row],[Order Date]]),1)</f>
        <v/>
      </c>
      <c r="F462" s="21">
        <f>_xlfn.MINIFS(Orders[Order Month],Orders[Customer ID],Orders[[#This Row],[Customer ID]])</f>
        <v/>
      </c>
      <c r="G462" s="22">
        <f>(YEAR(Orders[[#This Row],[Order Month]])-YEAR(Orders[[#This Row],[First Month]]))*12+MONTH(Orders[[#This Row],[Order Month]])-MONTH(Orders[[#This Row],[First Month]])</f>
        <v/>
      </c>
      <c r="H462" s="22">
        <f>IF(COUNTIFS(Orders[Customer ID],Orders[[#This Row],[Customer ID]],Orders[Order Month],Orders[[#This Row],[Order Month]],Orders[Order ID],"&lt;"&amp;Orders[[#This Row],[Order ID]])=0,1,0)</f>
        <v/>
      </c>
    </row>
    <row r="463">
      <c r="A463" s="18" t="n">
        <v>1459</v>
      </c>
      <c r="B463" s="19" t="n">
        <v>46219</v>
      </c>
      <c r="C463" s="18" t="inlineStr">
        <is>
          <t>T-209</t>
        </is>
      </c>
      <c r="D463" s="20" t="n">
        <v>560</v>
      </c>
      <c r="E463" s="21">
        <f>DATE(YEAR(Orders[[#This Row],[Order Date]]),MONTH(Orders[[#This Row],[Order Date]]),1)</f>
        <v/>
      </c>
      <c r="F463" s="21">
        <f>_xlfn.MINIFS(Orders[Order Month],Orders[Customer ID],Orders[[#This Row],[Customer ID]])</f>
        <v/>
      </c>
      <c r="G463" s="22">
        <f>(YEAR(Orders[[#This Row],[Order Month]])-YEAR(Orders[[#This Row],[First Month]]))*12+MONTH(Orders[[#This Row],[Order Month]])-MONTH(Orders[[#This Row],[First Month]])</f>
        <v/>
      </c>
      <c r="H463" s="22">
        <f>IF(COUNTIFS(Orders[Customer ID],Orders[[#This Row],[Customer ID]],Orders[Order Month],Orders[[#This Row],[Order Month]],Orders[Order ID],"&lt;"&amp;Orders[[#This Row],[Order ID]])=0,1,0)</f>
        <v/>
      </c>
    </row>
    <row r="464">
      <c r="A464" s="18" t="n">
        <v>1460</v>
      </c>
      <c r="B464" s="19" t="n">
        <v>46219</v>
      </c>
      <c r="C464" s="18" t="inlineStr">
        <is>
          <t>T-235</t>
        </is>
      </c>
      <c r="D464" s="20" t="n">
        <v>210</v>
      </c>
      <c r="E464" s="21">
        <f>DATE(YEAR(Orders[[#This Row],[Order Date]]),MONTH(Orders[[#This Row],[Order Date]]),1)</f>
        <v/>
      </c>
      <c r="F464" s="21">
        <f>_xlfn.MINIFS(Orders[Order Month],Orders[Customer ID],Orders[[#This Row],[Customer ID]])</f>
        <v/>
      </c>
      <c r="G464" s="22">
        <f>(YEAR(Orders[[#This Row],[Order Month]])-YEAR(Orders[[#This Row],[First Month]]))*12+MONTH(Orders[[#This Row],[Order Month]])-MONTH(Orders[[#This Row],[First Month]])</f>
        <v/>
      </c>
      <c r="H464" s="22">
        <f>IF(COUNTIFS(Orders[Customer ID],Orders[[#This Row],[Customer ID]],Orders[Order Month],Orders[[#This Row],[Order Month]],Orders[Order ID],"&lt;"&amp;Orders[[#This Row],[Order ID]])=0,1,0)</f>
        <v/>
      </c>
    </row>
    <row r="465">
      <c r="A465" s="18" t="n">
        <v>1461</v>
      </c>
      <c r="B465" s="19" t="n">
        <v>46219</v>
      </c>
      <c r="C465" s="18" t="inlineStr">
        <is>
          <t>T-298</t>
        </is>
      </c>
      <c r="D465" s="20" t="n">
        <v>810</v>
      </c>
      <c r="E465" s="21">
        <f>DATE(YEAR(Orders[[#This Row],[Order Date]]),MONTH(Orders[[#This Row],[Order Date]]),1)</f>
        <v/>
      </c>
      <c r="F465" s="21">
        <f>_xlfn.MINIFS(Orders[Order Month],Orders[Customer ID],Orders[[#This Row],[Customer ID]])</f>
        <v/>
      </c>
      <c r="G465" s="22">
        <f>(YEAR(Orders[[#This Row],[Order Month]])-YEAR(Orders[[#This Row],[First Month]]))*12+MONTH(Orders[[#This Row],[Order Month]])-MONTH(Orders[[#This Row],[First Month]])</f>
        <v/>
      </c>
      <c r="H465" s="22">
        <f>IF(COUNTIFS(Orders[Customer ID],Orders[[#This Row],[Customer ID]],Orders[Order Month],Orders[[#This Row],[Order Month]],Orders[Order ID],"&lt;"&amp;Orders[[#This Row],[Order ID]])=0,1,0)</f>
        <v/>
      </c>
    </row>
    <row r="466">
      <c r="A466" s="18" t="n">
        <v>1462</v>
      </c>
      <c r="B466" s="19" t="n">
        <v>46219</v>
      </c>
      <c r="C466" s="18" t="inlineStr">
        <is>
          <t>T-321</t>
        </is>
      </c>
      <c r="D466" s="20" t="n">
        <v>530</v>
      </c>
      <c r="E466" s="21">
        <f>DATE(YEAR(Orders[[#This Row],[Order Date]]),MONTH(Orders[[#This Row],[Order Date]]),1)</f>
        <v/>
      </c>
      <c r="F466" s="21">
        <f>_xlfn.MINIFS(Orders[Order Month],Orders[Customer ID],Orders[[#This Row],[Customer ID]])</f>
        <v/>
      </c>
      <c r="G466" s="22">
        <f>(YEAR(Orders[[#This Row],[Order Month]])-YEAR(Orders[[#This Row],[First Month]]))*12+MONTH(Orders[[#This Row],[Order Month]])-MONTH(Orders[[#This Row],[First Month]])</f>
        <v/>
      </c>
      <c r="H466" s="22">
        <f>IF(COUNTIFS(Orders[Customer ID],Orders[[#This Row],[Customer ID]],Orders[Order Month],Orders[[#This Row],[Order Month]],Orders[Order ID],"&lt;"&amp;Orders[[#This Row],[Order ID]])=0,1,0)</f>
        <v/>
      </c>
    </row>
    <row r="467">
      <c r="A467" s="18" t="n">
        <v>1463</v>
      </c>
      <c r="B467" s="19" t="n">
        <v>46219</v>
      </c>
      <c r="C467" s="18" t="inlineStr">
        <is>
          <t>T-330</t>
        </is>
      </c>
      <c r="D467" s="20" t="n">
        <v>180</v>
      </c>
      <c r="E467" s="21">
        <f>DATE(YEAR(Orders[[#This Row],[Order Date]]),MONTH(Orders[[#This Row],[Order Date]]),1)</f>
        <v/>
      </c>
      <c r="F467" s="21">
        <f>_xlfn.MINIFS(Orders[Order Month],Orders[Customer ID],Orders[[#This Row],[Customer ID]])</f>
        <v/>
      </c>
      <c r="G467" s="22">
        <f>(YEAR(Orders[[#This Row],[Order Month]])-YEAR(Orders[[#This Row],[First Month]]))*12+MONTH(Orders[[#This Row],[Order Month]])-MONTH(Orders[[#This Row],[First Month]])</f>
        <v/>
      </c>
      <c r="H467" s="22">
        <f>IF(COUNTIFS(Orders[Customer ID],Orders[[#This Row],[Customer ID]],Orders[Order Month],Orders[[#This Row],[Order Month]],Orders[Order ID],"&lt;"&amp;Orders[[#This Row],[Order ID]])=0,1,0)</f>
        <v/>
      </c>
    </row>
    <row r="468">
      <c r="A468" s="18" t="n">
        <v>1464</v>
      </c>
      <c r="B468" s="19" t="n">
        <v>46220</v>
      </c>
      <c r="C468" s="18" t="inlineStr">
        <is>
          <t>T-210</t>
        </is>
      </c>
      <c r="D468" s="20" t="n">
        <v>880</v>
      </c>
      <c r="E468" s="21">
        <f>DATE(YEAR(Orders[[#This Row],[Order Date]]),MONTH(Orders[[#This Row],[Order Date]]),1)</f>
        <v/>
      </c>
      <c r="F468" s="21">
        <f>_xlfn.MINIFS(Orders[Order Month],Orders[Customer ID],Orders[[#This Row],[Customer ID]])</f>
        <v/>
      </c>
      <c r="G468" s="22">
        <f>(YEAR(Orders[[#This Row],[Order Month]])-YEAR(Orders[[#This Row],[First Month]]))*12+MONTH(Orders[[#This Row],[Order Month]])-MONTH(Orders[[#This Row],[First Month]])</f>
        <v/>
      </c>
      <c r="H468" s="22">
        <f>IF(COUNTIFS(Orders[Customer ID],Orders[[#This Row],[Customer ID]],Orders[Order Month],Orders[[#This Row],[Order Month]],Orders[Order ID],"&lt;"&amp;Orders[[#This Row],[Order ID]])=0,1,0)</f>
        <v/>
      </c>
    </row>
    <row r="469">
      <c r="A469" s="18" t="n">
        <v>1465</v>
      </c>
      <c r="B469" s="19" t="n">
        <v>46220</v>
      </c>
      <c r="C469" s="18" t="inlineStr">
        <is>
          <t>T-240</t>
        </is>
      </c>
      <c r="D469" s="20" t="n">
        <v>440</v>
      </c>
      <c r="E469" s="21">
        <f>DATE(YEAR(Orders[[#This Row],[Order Date]]),MONTH(Orders[[#This Row],[Order Date]]),1)</f>
        <v/>
      </c>
      <c r="F469" s="21">
        <f>_xlfn.MINIFS(Orders[Order Month],Orders[Customer ID],Orders[[#This Row],[Customer ID]])</f>
        <v/>
      </c>
      <c r="G469" s="22">
        <f>(YEAR(Orders[[#This Row],[Order Month]])-YEAR(Orders[[#This Row],[First Month]]))*12+MONTH(Orders[[#This Row],[Order Month]])-MONTH(Orders[[#This Row],[First Month]])</f>
        <v/>
      </c>
      <c r="H469" s="22">
        <f>IF(COUNTIFS(Orders[Customer ID],Orders[[#This Row],[Customer ID]],Orders[Order Month],Orders[[#This Row],[Order Month]],Orders[Order ID],"&lt;"&amp;Orders[[#This Row],[Order ID]])=0,1,0)</f>
        <v/>
      </c>
    </row>
    <row r="470">
      <c r="A470" s="18" t="n">
        <v>1466</v>
      </c>
      <c r="B470" s="19" t="n">
        <v>46220</v>
      </c>
      <c r="C470" s="18" t="inlineStr">
        <is>
          <t>T-302</t>
        </is>
      </c>
      <c r="D470" s="20" t="n">
        <v>880</v>
      </c>
      <c r="E470" s="21">
        <f>DATE(YEAR(Orders[[#This Row],[Order Date]]),MONTH(Orders[[#This Row],[Order Date]]),1)</f>
        <v/>
      </c>
      <c r="F470" s="21">
        <f>_xlfn.MINIFS(Orders[Order Month],Orders[Customer ID],Orders[[#This Row],[Customer ID]])</f>
        <v/>
      </c>
      <c r="G470" s="22">
        <f>(YEAR(Orders[[#This Row],[Order Month]])-YEAR(Orders[[#This Row],[First Month]]))*12+MONTH(Orders[[#This Row],[Order Month]])-MONTH(Orders[[#This Row],[First Month]])</f>
        <v/>
      </c>
      <c r="H470" s="22">
        <f>IF(COUNTIFS(Orders[Customer ID],Orders[[#This Row],[Customer ID]],Orders[Order Month],Orders[[#This Row],[Order Month]],Orders[Order ID],"&lt;"&amp;Orders[[#This Row],[Order ID]])=0,1,0)</f>
        <v/>
      </c>
    </row>
    <row r="471">
      <c r="A471" s="18" t="n">
        <v>1467</v>
      </c>
      <c r="B471" s="19" t="n">
        <v>46220</v>
      </c>
      <c r="C471" s="18" t="inlineStr">
        <is>
          <t>T-304</t>
        </is>
      </c>
      <c r="D471" s="20" t="n">
        <v>530</v>
      </c>
      <c r="E471" s="21">
        <f>DATE(YEAR(Orders[[#This Row],[Order Date]]),MONTH(Orders[[#This Row],[Order Date]]),1)</f>
        <v/>
      </c>
      <c r="F471" s="21">
        <f>_xlfn.MINIFS(Orders[Order Month],Orders[Customer ID],Orders[[#This Row],[Customer ID]])</f>
        <v/>
      </c>
      <c r="G471" s="22">
        <f>(YEAR(Orders[[#This Row],[Order Month]])-YEAR(Orders[[#This Row],[First Month]]))*12+MONTH(Orders[[#This Row],[Order Month]])-MONTH(Orders[[#This Row],[First Month]])</f>
        <v/>
      </c>
      <c r="H471" s="22">
        <f>IF(COUNTIFS(Orders[Customer ID],Orders[[#This Row],[Customer ID]],Orders[Order Month],Orders[[#This Row],[Order Month]],Orders[Order ID],"&lt;"&amp;Orders[[#This Row],[Order ID]])=0,1,0)</f>
        <v/>
      </c>
    </row>
    <row r="472">
      <c r="A472" s="18" t="n">
        <v>1468</v>
      </c>
      <c r="B472" s="19" t="n">
        <v>46220</v>
      </c>
      <c r="C472" s="18" t="inlineStr">
        <is>
          <t>T-323</t>
        </is>
      </c>
      <c r="D472" s="20" t="n">
        <v>420</v>
      </c>
      <c r="E472" s="21">
        <f>DATE(YEAR(Orders[[#This Row],[Order Date]]),MONTH(Orders[[#This Row],[Order Date]]),1)</f>
        <v/>
      </c>
      <c r="F472" s="21">
        <f>_xlfn.MINIFS(Orders[Order Month],Orders[Customer ID],Orders[[#This Row],[Customer ID]])</f>
        <v/>
      </c>
      <c r="G472" s="22">
        <f>(YEAR(Orders[[#This Row],[Order Month]])-YEAR(Orders[[#This Row],[First Month]]))*12+MONTH(Orders[[#This Row],[Order Month]])-MONTH(Orders[[#This Row],[First Month]])</f>
        <v/>
      </c>
      <c r="H472" s="22">
        <f>IF(COUNTIFS(Orders[Customer ID],Orders[[#This Row],[Customer ID]],Orders[Order Month],Orders[[#This Row],[Order Month]],Orders[Order ID],"&lt;"&amp;Orders[[#This Row],[Order ID]])=0,1,0)</f>
        <v/>
      </c>
    </row>
    <row r="473">
      <c r="A473" s="18" t="n">
        <v>1469</v>
      </c>
      <c r="B473" s="19" t="n">
        <v>46221</v>
      </c>
      <c r="C473" s="18" t="inlineStr">
        <is>
          <t>T-240</t>
        </is>
      </c>
      <c r="D473" s="20" t="n">
        <v>660</v>
      </c>
      <c r="E473" s="21">
        <f>DATE(YEAR(Orders[[#This Row],[Order Date]]),MONTH(Orders[[#This Row],[Order Date]]),1)</f>
        <v/>
      </c>
      <c r="F473" s="21">
        <f>_xlfn.MINIFS(Orders[Order Month],Orders[Customer ID],Orders[[#This Row],[Customer ID]])</f>
        <v/>
      </c>
      <c r="G473" s="22">
        <f>(YEAR(Orders[[#This Row],[Order Month]])-YEAR(Orders[[#This Row],[First Month]]))*12+MONTH(Orders[[#This Row],[Order Month]])-MONTH(Orders[[#This Row],[First Month]])</f>
        <v/>
      </c>
      <c r="H473" s="22">
        <f>IF(COUNTIFS(Orders[Customer ID],Orders[[#This Row],[Customer ID]],Orders[Order Month],Orders[[#This Row],[Order Month]],Orders[Order ID],"&lt;"&amp;Orders[[#This Row],[Order ID]])=0,1,0)</f>
        <v/>
      </c>
    </row>
    <row r="474">
      <c r="A474" s="18" t="n">
        <v>1470</v>
      </c>
      <c r="B474" s="19" t="n">
        <v>46222</v>
      </c>
      <c r="C474" s="18" t="inlineStr">
        <is>
          <t>T-221</t>
        </is>
      </c>
      <c r="D474" s="20" t="n">
        <v>180</v>
      </c>
      <c r="E474" s="21">
        <f>DATE(YEAR(Orders[[#This Row],[Order Date]]),MONTH(Orders[[#This Row],[Order Date]]),1)</f>
        <v/>
      </c>
      <c r="F474" s="21">
        <f>_xlfn.MINIFS(Orders[Order Month],Orders[Customer ID],Orders[[#This Row],[Customer ID]])</f>
        <v/>
      </c>
      <c r="G474" s="22">
        <f>(YEAR(Orders[[#This Row],[Order Month]])-YEAR(Orders[[#This Row],[First Month]]))*12+MONTH(Orders[[#This Row],[Order Month]])-MONTH(Orders[[#This Row],[First Month]])</f>
        <v/>
      </c>
      <c r="H474" s="22">
        <f>IF(COUNTIFS(Orders[Customer ID],Orders[[#This Row],[Customer ID]],Orders[Order Month],Orders[[#This Row],[Order Month]],Orders[Order ID],"&lt;"&amp;Orders[[#This Row],[Order ID]])=0,1,0)</f>
        <v/>
      </c>
    </row>
    <row r="475">
      <c r="A475" s="18" t="n">
        <v>1471</v>
      </c>
      <c r="B475" s="19" t="n">
        <v>46222</v>
      </c>
      <c r="C475" s="18" t="inlineStr">
        <is>
          <t>T-250</t>
        </is>
      </c>
      <c r="D475" s="20" t="n">
        <v>870</v>
      </c>
      <c r="E475" s="21">
        <f>DATE(YEAR(Orders[[#This Row],[Order Date]]),MONTH(Orders[[#This Row],[Order Date]]),1)</f>
        <v/>
      </c>
      <c r="F475" s="21">
        <f>_xlfn.MINIFS(Orders[Order Month],Orders[Customer ID],Orders[[#This Row],[Customer ID]])</f>
        <v/>
      </c>
      <c r="G475" s="22">
        <f>(YEAR(Orders[[#This Row],[Order Month]])-YEAR(Orders[[#This Row],[First Month]]))*12+MONTH(Orders[[#This Row],[Order Month]])-MONTH(Orders[[#This Row],[First Month]])</f>
        <v/>
      </c>
      <c r="H475" s="22">
        <f>IF(COUNTIFS(Orders[Customer ID],Orders[[#This Row],[Customer ID]],Orders[Order Month],Orders[[#This Row],[Order Month]],Orders[Order ID],"&lt;"&amp;Orders[[#This Row],[Order ID]])=0,1,0)</f>
        <v/>
      </c>
    </row>
    <row r="476">
      <c r="A476" s="18" t="n">
        <v>1472</v>
      </c>
      <c r="B476" s="19" t="n">
        <v>46222</v>
      </c>
      <c r="C476" s="18" t="inlineStr">
        <is>
          <t>T-281</t>
        </is>
      </c>
      <c r="D476" s="20" t="n">
        <v>640</v>
      </c>
      <c r="E476" s="21">
        <f>DATE(YEAR(Orders[[#This Row],[Order Date]]),MONTH(Orders[[#This Row],[Order Date]]),1)</f>
        <v/>
      </c>
      <c r="F476" s="21">
        <f>_xlfn.MINIFS(Orders[Order Month],Orders[Customer ID],Orders[[#This Row],[Customer ID]])</f>
        <v/>
      </c>
      <c r="G476" s="22">
        <f>(YEAR(Orders[[#This Row],[Order Month]])-YEAR(Orders[[#This Row],[First Month]]))*12+MONTH(Orders[[#This Row],[Order Month]])-MONTH(Orders[[#This Row],[First Month]])</f>
        <v/>
      </c>
      <c r="H476" s="22">
        <f>IF(COUNTIFS(Orders[Customer ID],Orders[[#This Row],[Customer ID]],Orders[Order Month],Orders[[#This Row],[Order Month]],Orders[Order ID],"&lt;"&amp;Orders[[#This Row],[Order ID]])=0,1,0)</f>
        <v/>
      </c>
    </row>
    <row r="477">
      <c r="A477" s="18" t="n">
        <v>1473</v>
      </c>
      <c r="B477" s="19" t="n">
        <v>46222</v>
      </c>
      <c r="C477" s="18" t="inlineStr">
        <is>
          <t>T-312</t>
        </is>
      </c>
      <c r="D477" s="20" t="n">
        <v>630</v>
      </c>
      <c r="E477" s="21">
        <f>DATE(YEAR(Orders[[#This Row],[Order Date]]),MONTH(Orders[[#This Row],[Order Date]]),1)</f>
        <v/>
      </c>
      <c r="F477" s="21">
        <f>_xlfn.MINIFS(Orders[Order Month],Orders[Customer ID],Orders[[#This Row],[Customer ID]])</f>
        <v/>
      </c>
      <c r="G477" s="22">
        <f>(YEAR(Orders[[#This Row],[Order Month]])-YEAR(Orders[[#This Row],[First Month]]))*12+MONTH(Orders[[#This Row],[Order Month]])-MONTH(Orders[[#This Row],[First Month]])</f>
        <v/>
      </c>
      <c r="H477" s="22">
        <f>IF(COUNTIFS(Orders[Customer ID],Orders[[#This Row],[Customer ID]],Orders[Order Month],Orders[[#This Row],[Order Month]],Orders[Order ID],"&lt;"&amp;Orders[[#This Row],[Order ID]])=0,1,0)</f>
        <v/>
      </c>
    </row>
    <row r="478">
      <c r="A478" s="18" t="n">
        <v>1474</v>
      </c>
      <c r="B478" s="19" t="n">
        <v>46222</v>
      </c>
      <c r="C478" s="18" t="inlineStr">
        <is>
          <t>T-331</t>
        </is>
      </c>
      <c r="D478" s="20" t="n">
        <v>210</v>
      </c>
      <c r="E478" s="21">
        <f>DATE(YEAR(Orders[[#This Row],[Order Date]]),MONTH(Orders[[#This Row],[Order Date]]),1)</f>
        <v/>
      </c>
      <c r="F478" s="21">
        <f>_xlfn.MINIFS(Orders[Order Month],Orders[Customer ID],Orders[[#This Row],[Customer ID]])</f>
        <v/>
      </c>
      <c r="G478" s="22">
        <f>(YEAR(Orders[[#This Row],[Order Month]])-YEAR(Orders[[#This Row],[First Month]]))*12+MONTH(Orders[[#This Row],[Order Month]])-MONTH(Orders[[#This Row],[First Month]])</f>
        <v/>
      </c>
      <c r="H478" s="22">
        <f>IF(COUNTIFS(Orders[Customer ID],Orders[[#This Row],[Customer ID]],Orders[Order Month],Orders[[#This Row],[Order Month]],Orders[Order ID],"&lt;"&amp;Orders[[#This Row],[Order ID]])=0,1,0)</f>
        <v/>
      </c>
    </row>
    <row r="479">
      <c r="A479" s="18" t="n">
        <v>1475</v>
      </c>
      <c r="B479" s="19" t="n">
        <v>46223</v>
      </c>
      <c r="C479" s="18" t="inlineStr">
        <is>
          <t>T-326</t>
        </is>
      </c>
      <c r="D479" s="20" t="n">
        <v>180</v>
      </c>
      <c r="E479" s="21">
        <f>DATE(YEAR(Orders[[#This Row],[Order Date]]),MONTH(Orders[[#This Row],[Order Date]]),1)</f>
        <v/>
      </c>
      <c r="F479" s="21">
        <f>_xlfn.MINIFS(Orders[Order Month],Orders[Customer ID],Orders[[#This Row],[Customer ID]])</f>
        <v/>
      </c>
      <c r="G479" s="22">
        <f>(YEAR(Orders[[#This Row],[Order Month]])-YEAR(Orders[[#This Row],[First Month]]))*12+MONTH(Orders[[#This Row],[Order Month]])-MONTH(Orders[[#This Row],[First Month]])</f>
        <v/>
      </c>
      <c r="H479" s="22">
        <f>IF(COUNTIFS(Orders[Customer ID],Orders[[#This Row],[Customer ID]],Orders[Order Month],Orders[[#This Row],[Order Month]],Orders[Order ID],"&lt;"&amp;Orders[[#This Row],[Order ID]])=0,1,0)</f>
        <v/>
      </c>
    </row>
    <row r="480">
      <c r="A480" s="18" t="n">
        <v>1476</v>
      </c>
      <c r="B480" s="19" t="n">
        <v>46224</v>
      </c>
      <c r="C480" s="18" t="inlineStr">
        <is>
          <t>T-234</t>
        </is>
      </c>
      <c r="D480" s="20" t="n">
        <v>460</v>
      </c>
      <c r="E480" s="21">
        <f>DATE(YEAR(Orders[[#This Row],[Order Date]]),MONTH(Orders[[#This Row],[Order Date]]),1)</f>
        <v/>
      </c>
      <c r="F480" s="21">
        <f>_xlfn.MINIFS(Orders[Order Month],Orders[Customer ID],Orders[[#This Row],[Customer ID]])</f>
        <v/>
      </c>
      <c r="G480" s="22">
        <f>(YEAR(Orders[[#This Row],[Order Month]])-YEAR(Orders[[#This Row],[First Month]]))*12+MONTH(Orders[[#This Row],[Order Month]])-MONTH(Orders[[#This Row],[First Month]])</f>
        <v/>
      </c>
      <c r="H480" s="22">
        <f>IF(COUNTIFS(Orders[Customer ID],Orders[[#This Row],[Customer ID]],Orders[Order Month],Orders[[#This Row],[Order Month]],Orders[Order ID],"&lt;"&amp;Orders[[#This Row],[Order ID]])=0,1,0)</f>
        <v/>
      </c>
    </row>
    <row r="481">
      <c r="A481" s="18" t="n">
        <v>1477</v>
      </c>
      <c r="B481" s="19" t="n">
        <v>46224</v>
      </c>
      <c r="C481" s="18" t="inlineStr">
        <is>
          <t>T-243</t>
        </is>
      </c>
      <c r="D481" s="20" t="n">
        <v>150</v>
      </c>
      <c r="E481" s="21">
        <f>DATE(YEAR(Orders[[#This Row],[Order Date]]),MONTH(Orders[[#This Row],[Order Date]]),1)</f>
        <v/>
      </c>
      <c r="F481" s="21">
        <f>_xlfn.MINIFS(Orders[Order Month],Orders[Customer ID],Orders[[#This Row],[Customer ID]])</f>
        <v/>
      </c>
      <c r="G481" s="22">
        <f>(YEAR(Orders[[#This Row],[Order Month]])-YEAR(Orders[[#This Row],[First Month]]))*12+MONTH(Orders[[#This Row],[Order Month]])-MONTH(Orders[[#This Row],[First Month]])</f>
        <v/>
      </c>
      <c r="H481" s="22">
        <f>IF(COUNTIFS(Orders[Customer ID],Orders[[#This Row],[Customer ID]],Orders[Order Month],Orders[[#This Row],[Order Month]],Orders[Order ID],"&lt;"&amp;Orders[[#This Row],[Order ID]])=0,1,0)</f>
        <v/>
      </c>
    </row>
    <row r="482">
      <c r="A482" s="18" t="n">
        <v>1478</v>
      </c>
      <c r="B482" s="19" t="n">
        <v>46224</v>
      </c>
      <c r="C482" s="18" t="inlineStr">
        <is>
          <t>T-248</t>
        </is>
      </c>
      <c r="D482" s="20" t="n">
        <v>180</v>
      </c>
      <c r="E482" s="21">
        <f>DATE(YEAR(Orders[[#This Row],[Order Date]]),MONTH(Orders[[#This Row],[Order Date]]),1)</f>
        <v/>
      </c>
      <c r="F482" s="21">
        <f>_xlfn.MINIFS(Orders[Order Month],Orders[Customer ID],Orders[[#This Row],[Customer ID]])</f>
        <v/>
      </c>
      <c r="G482" s="22">
        <f>(YEAR(Orders[[#This Row],[Order Month]])-YEAR(Orders[[#This Row],[First Month]]))*12+MONTH(Orders[[#This Row],[Order Month]])-MONTH(Orders[[#This Row],[First Month]])</f>
        <v/>
      </c>
      <c r="H482" s="22">
        <f>IF(COUNTIFS(Orders[Customer ID],Orders[[#This Row],[Customer ID]],Orders[Order Month],Orders[[#This Row],[Order Month]],Orders[Order ID],"&lt;"&amp;Orders[[#This Row],[Order ID]])=0,1,0)</f>
        <v/>
      </c>
    </row>
    <row r="483">
      <c r="A483" s="18" t="n">
        <v>1479</v>
      </c>
      <c r="B483" s="19" t="n">
        <v>46224</v>
      </c>
      <c r="C483" s="18" t="inlineStr">
        <is>
          <t>T-319</t>
        </is>
      </c>
      <c r="D483" s="20" t="n">
        <v>460</v>
      </c>
      <c r="E483" s="21">
        <f>DATE(YEAR(Orders[[#This Row],[Order Date]]),MONTH(Orders[[#This Row],[Order Date]]),1)</f>
        <v/>
      </c>
      <c r="F483" s="21">
        <f>_xlfn.MINIFS(Orders[Order Month],Orders[Customer ID],Orders[[#This Row],[Customer ID]])</f>
        <v/>
      </c>
      <c r="G483" s="22">
        <f>(YEAR(Orders[[#This Row],[Order Month]])-YEAR(Orders[[#This Row],[First Month]]))*12+MONTH(Orders[[#This Row],[Order Month]])-MONTH(Orders[[#This Row],[First Month]])</f>
        <v/>
      </c>
      <c r="H483" s="22">
        <f>IF(COUNTIFS(Orders[Customer ID],Orders[[#This Row],[Customer ID]],Orders[Order Month],Orders[[#This Row],[Order Month]],Orders[Order ID],"&lt;"&amp;Orders[[#This Row],[Order ID]])=0,1,0)</f>
        <v/>
      </c>
    </row>
    <row r="484">
      <c r="A484" s="18" t="n">
        <v>1480</v>
      </c>
      <c r="B484" s="19" t="n">
        <v>46224</v>
      </c>
      <c r="C484" s="18" t="inlineStr">
        <is>
          <t>T-324</t>
        </is>
      </c>
      <c r="D484" s="20" t="n">
        <v>420</v>
      </c>
      <c r="E484" s="21">
        <f>DATE(YEAR(Orders[[#This Row],[Order Date]]),MONTH(Orders[[#This Row],[Order Date]]),1)</f>
        <v/>
      </c>
      <c r="F484" s="21">
        <f>_xlfn.MINIFS(Orders[Order Month],Orders[Customer ID],Orders[[#This Row],[Customer ID]])</f>
        <v/>
      </c>
      <c r="G484" s="22">
        <f>(YEAR(Orders[[#This Row],[Order Month]])-YEAR(Orders[[#This Row],[First Month]]))*12+MONTH(Orders[[#This Row],[Order Month]])-MONTH(Orders[[#This Row],[First Month]])</f>
        <v/>
      </c>
      <c r="H484" s="22">
        <f>IF(COUNTIFS(Orders[Customer ID],Orders[[#This Row],[Customer ID]],Orders[Order Month],Orders[[#This Row],[Order Month]],Orders[Order ID],"&lt;"&amp;Orders[[#This Row],[Order ID]])=0,1,0)</f>
        <v/>
      </c>
    </row>
    <row r="485">
      <c r="A485" s="18" t="n">
        <v>1481</v>
      </c>
      <c r="B485" s="19" t="n">
        <v>46224</v>
      </c>
      <c r="C485" s="18" t="inlineStr">
        <is>
          <t>T-325</t>
        </is>
      </c>
      <c r="D485" s="20" t="n">
        <v>330</v>
      </c>
      <c r="E485" s="21">
        <f>DATE(YEAR(Orders[[#This Row],[Order Date]]),MONTH(Orders[[#This Row],[Order Date]]),1)</f>
        <v/>
      </c>
      <c r="F485" s="21">
        <f>_xlfn.MINIFS(Orders[Order Month],Orders[Customer ID],Orders[[#This Row],[Customer ID]])</f>
        <v/>
      </c>
      <c r="G485" s="22">
        <f>(YEAR(Orders[[#This Row],[Order Month]])-YEAR(Orders[[#This Row],[First Month]]))*12+MONTH(Orders[[#This Row],[Order Month]])-MONTH(Orders[[#This Row],[First Month]])</f>
        <v/>
      </c>
      <c r="H485" s="22">
        <f>IF(COUNTIFS(Orders[Customer ID],Orders[[#This Row],[Customer ID]],Orders[Order Month],Orders[[#This Row],[Order Month]],Orders[Order ID],"&lt;"&amp;Orders[[#This Row],[Order ID]])=0,1,0)</f>
        <v/>
      </c>
    </row>
    <row r="486">
      <c r="A486" s="18" t="n">
        <v>1482</v>
      </c>
      <c r="B486" s="19" t="n">
        <v>46224</v>
      </c>
      <c r="C486" s="18" t="inlineStr">
        <is>
          <t>T-328</t>
        </is>
      </c>
      <c r="D486" s="20" t="n">
        <v>880</v>
      </c>
      <c r="E486" s="21">
        <f>DATE(YEAR(Orders[[#This Row],[Order Date]]),MONTH(Orders[[#This Row],[Order Date]]),1)</f>
        <v/>
      </c>
      <c r="F486" s="21">
        <f>_xlfn.MINIFS(Orders[Order Month],Orders[Customer ID],Orders[[#This Row],[Customer ID]])</f>
        <v/>
      </c>
      <c r="G486" s="22">
        <f>(YEAR(Orders[[#This Row],[Order Month]])-YEAR(Orders[[#This Row],[First Month]]))*12+MONTH(Orders[[#This Row],[Order Month]])-MONTH(Orders[[#This Row],[First Month]])</f>
        <v/>
      </c>
      <c r="H486" s="22">
        <f>IF(COUNTIFS(Orders[Customer ID],Orders[[#This Row],[Customer ID]],Orders[Order Month],Orders[[#This Row],[Order Month]],Orders[Order ID],"&lt;"&amp;Orders[[#This Row],[Order ID]])=0,1,0)</f>
        <v/>
      </c>
    </row>
    <row r="487">
      <c r="A487" s="18" t="n">
        <v>1483</v>
      </c>
      <c r="B487" s="19" t="n">
        <v>46225</v>
      </c>
      <c r="C487" s="18" t="inlineStr">
        <is>
          <t>T-312</t>
        </is>
      </c>
      <c r="D487" s="20" t="n">
        <v>610</v>
      </c>
      <c r="E487" s="21">
        <f>DATE(YEAR(Orders[[#This Row],[Order Date]]),MONTH(Orders[[#This Row],[Order Date]]),1)</f>
        <v/>
      </c>
      <c r="F487" s="21">
        <f>_xlfn.MINIFS(Orders[Order Month],Orders[Customer ID],Orders[[#This Row],[Customer ID]])</f>
        <v/>
      </c>
      <c r="G487" s="22">
        <f>(YEAR(Orders[[#This Row],[Order Month]])-YEAR(Orders[[#This Row],[First Month]]))*12+MONTH(Orders[[#This Row],[Order Month]])-MONTH(Orders[[#This Row],[First Month]])</f>
        <v/>
      </c>
      <c r="H487" s="22">
        <f>IF(COUNTIFS(Orders[Customer ID],Orders[[#This Row],[Customer ID]],Orders[Order Month],Orders[[#This Row],[Order Month]],Orders[Order ID],"&lt;"&amp;Orders[[#This Row],[Order ID]])=0,1,0)</f>
        <v/>
      </c>
    </row>
    <row r="488">
      <c r="A488" s="18" t="n">
        <v>1484</v>
      </c>
      <c r="B488" s="19" t="n">
        <v>46226</v>
      </c>
      <c r="C488" s="18" t="inlineStr">
        <is>
          <t>T-274</t>
        </is>
      </c>
      <c r="D488" s="20" t="n">
        <v>200</v>
      </c>
      <c r="E488" s="21">
        <f>DATE(YEAR(Orders[[#This Row],[Order Date]]),MONTH(Orders[[#This Row],[Order Date]]),1)</f>
        <v/>
      </c>
      <c r="F488" s="21">
        <f>_xlfn.MINIFS(Orders[Order Month],Orders[Customer ID],Orders[[#This Row],[Customer ID]])</f>
        <v/>
      </c>
      <c r="G488" s="22">
        <f>(YEAR(Orders[[#This Row],[Order Month]])-YEAR(Orders[[#This Row],[First Month]]))*12+MONTH(Orders[[#This Row],[Order Month]])-MONTH(Orders[[#This Row],[First Month]])</f>
        <v/>
      </c>
      <c r="H488" s="22">
        <f>IF(COUNTIFS(Orders[Customer ID],Orders[[#This Row],[Customer ID]],Orders[Order Month],Orders[[#This Row],[Order Month]],Orders[Order ID],"&lt;"&amp;Orders[[#This Row],[Order ID]])=0,1,0)</f>
        <v/>
      </c>
    </row>
    <row r="489">
      <c r="A489" s="18" t="n">
        <v>1485</v>
      </c>
      <c r="B489" s="19" t="n">
        <v>46226</v>
      </c>
      <c r="C489" s="18" t="inlineStr">
        <is>
          <t>T-300</t>
        </is>
      </c>
      <c r="D489" s="20" t="n">
        <v>370</v>
      </c>
      <c r="E489" s="21">
        <f>DATE(YEAR(Orders[[#This Row],[Order Date]]),MONTH(Orders[[#This Row],[Order Date]]),1)</f>
        <v/>
      </c>
      <c r="F489" s="21">
        <f>_xlfn.MINIFS(Orders[Order Month],Orders[Customer ID],Orders[[#This Row],[Customer ID]])</f>
        <v/>
      </c>
      <c r="G489" s="22">
        <f>(YEAR(Orders[[#This Row],[Order Month]])-YEAR(Orders[[#This Row],[First Month]]))*12+MONTH(Orders[[#This Row],[Order Month]])-MONTH(Orders[[#This Row],[First Month]])</f>
        <v/>
      </c>
      <c r="H489" s="22">
        <f>IF(COUNTIFS(Orders[Customer ID],Orders[[#This Row],[Customer ID]],Orders[Order Month],Orders[[#This Row],[Order Month]],Orders[Order ID],"&lt;"&amp;Orders[[#This Row],[Order ID]])=0,1,0)</f>
        <v/>
      </c>
    </row>
    <row r="490">
      <c r="A490" s="18" t="n">
        <v>1486</v>
      </c>
      <c r="B490" s="19" t="n">
        <v>46226</v>
      </c>
      <c r="C490" s="18" t="inlineStr">
        <is>
          <t>T-329</t>
        </is>
      </c>
      <c r="D490" s="20" t="n">
        <v>580</v>
      </c>
      <c r="E490" s="21">
        <f>DATE(YEAR(Orders[[#This Row],[Order Date]]),MONTH(Orders[[#This Row],[Order Date]]),1)</f>
        <v/>
      </c>
      <c r="F490" s="21">
        <f>_xlfn.MINIFS(Orders[Order Month],Orders[Customer ID],Orders[[#This Row],[Customer ID]])</f>
        <v/>
      </c>
      <c r="G490" s="22">
        <f>(YEAR(Orders[[#This Row],[Order Month]])-YEAR(Orders[[#This Row],[First Month]]))*12+MONTH(Orders[[#This Row],[Order Month]])-MONTH(Orders[[#This Row],[First Month]])</f>
        <v/>
      </c>
      <c r="H490" s="22">
        <f>IF(COUNTIFS(Orders[Customer ID],Orders[[#This Row],[Customer ID]],Orders[Order Month],Orders[[#This Row],[Order Month]],Orders[Order ID],"&lt;"&amp;Orders[[#This Row],[Order ID]])=0,1,0)</f>
        <v/>
      </c>
    </row>
    <row r="491">
      <c r="A491" s="18" t="n">
        <v>1487</v>
      </c>
      <c r="B491" s="19" t="n">
        <v>46227</v>
      </c>
      <c r="C491" s="18" t="inlineStr">
        <is>
          <t>T-209</t>
        </is>
      </c>
      <c r="D491" s="20" t="n">
        <v>300</v>
      </c>
      <c r="E491" s="21">
        <f>DATE(YEAR(Orders[[#This Row],[Order Date]]),MONTH(Orders[[#This Row],[Order Date]]),1)</f>
        <v/>
      </c>
      <c r="F491" s="21">
        <f>_xlfn.MINIFS(Orders[Order Month],Orders[Customer ID],Orders[[#This Row],[Customer ID]])</f>
        <v/>
      </c>
      <c r="G491" s="22">
        <f>(YEAR(Orders[[#This Row],[Order Month]])-YEAR(Orders[[#This Row],[First Month]]))*12+MONTH(Orders[[#This Row],[Order Month]])-MONTH(Orders[[#This Row],[First Month]])</f>
        <v/>
      </c>
      <c r="H491" s="22">
        <f>IF(COUNTIFS(Orders[Customer ID],Orders[[#This Row],[Customer ID]],Orders[Order Month],Orders[[#This Row],[Order Month]],Orders[Order ID],"&lt;"&amp;Orders[[#This Row],[Order ID]])=0,1,0)</f>
        <v/>
      </c>
    </row>
    <row r="492">
      <c r="A492" s="18" t="n">
        <v>1488</v>
      </c>
      <c r="B492" s="19" t="n">
        <v>46227</v>
      </c>
      <c r="C492" s="18" t="inlineStr">
        <is>
          <t>T-210</t>
        </is>
      </c>
      <c r="D492" s="20" t="n">
        <v>550</v>
      </c>
      <c r="E492" s="21">
        <f>DATE(YEAR(Orders[[#This Row],[Order Date]]),MONTH(Orders[[#This Row],[Order Date]]),1)</f>
        <v/>
      </c>
      <c r="F492" s="21">
        <f>_xlfn.MINIFS(Orders[Order Month],Orders[Customer ID],Orders[[#This Row],[Customer ID]])</f>
        <v/>
      </c>
      <c r="G492" s="22">
        <f>(YEAR(Orders[[#This Row],[Order Month]])-YEAR(Orders[[#This Row],[First Month]]))*12+MONTH(Orders[[#This Row],[Order Month]])-MONTH(Orders[[#This Row],[First Month]])</f>
        <v/>
      </c>
      <c r="H492" s="22">
        <f>IF(COUNTIFS(Orders[Customer ID],Orders[[#This Row],[Customer ID]],Orders[Order Month],Orders[[#This Row],[Order Month]],Orders[Order ID],"&lt;"&amp;Orders[[#This Row],[Order ID]])=0,1,0)</f>
        <v/>
      </c>
    </row>
    <row r="493">
      <c r="A493" s="18" t="n">
        <v>1489</v>
      </c>
      <c r="B493" s="19" t="n">
        <v>46227</v>
      </c>
      <c r="C493" s="18" t="inlineStr">
        <is>
          <t>T-261</t>
        </is>
      </c>
      <c r="D493" s="20" t="n">
        <v>720</v>
      </c>
      <c r="E493" s="21">
        <f>DATE(YEAR(Orders[[#This Row],[Order Date]]),MONTH(Orders[[#This Row],[Order Date]]),1)</f>
        <v/>
      </c>
      <c r="F493" s="21">
        <f>_xlfn.MINIFS(Orders[Order Month],Orders[Customer ID],Orders[[#This Row],[Customer ID]])</f>
        <v/>
      </c>
      <c r="G493" s="22">
        <f>(YEAR(Orders[[#This Row],[Order Month]])-YEAR(Orders[[#This Row],[First Month]]))*12+MONTH(Orders[[#This Row],[Order Month]])-MONTH(Orders[[#This Row],[First Month]])</f>
        <v/>
      </c>
      <c r="H493" s="22">
        <f>IF(COUNTIFS(Orders[Customer ID],Orders[[#This Row],[Customer ID]],Orders[Order Month],Orders[[#This Row],[Order Month]],Orders[Order ID],"&lt;"&amp;Orders[[#This Row],[Order ID]])=0,1,0)</f>
        <v/>
      </c>
    </row>
    <row r="494">
      <c r="A494" s="18" t="n">
        <v>1490</v>
      </c>
      <c r="B494" s="19" t="n">
        <v>46227</v>
      </c>
      <c r="C494" s="18" t="inlineStr">
        <is>
          <t>T-273</t>
        </is>
      </c>
      <c r="D494" s="20" t="n">
        <v>400</v>
      </c>
      <c r="E494" s="21">
        <f>DATE(YEAR(Orders[[#This Row],[Order Date]]),MONTH(Orders[[#This Row],[Order Date]]),1)</f>
        <v/>
      </c>
      <c r="F494" s="21">
        <f>_xlfn.MINIFS(Orders[Order Month],Orders[Customer ID],Orders[[#This Row],[Customer ID]])</f>
        <v/>
      </c>
      <c r="G494" s="22">
        <f>(YEAR(Orders[[#This Row],[Order Month]])-YEAR(Orders[[#This Row],[First Month]]))*12+MONTH(Orders[[#This Row],[Order Month]])-MONTH(Orders[[#This Row],[First Month]])</f>
        <v/>
      </c>
      <c r="H494" s="22">
        <f>IF(COUNTIFS(Orders[Customer ID],Orders[[#This Row],[Customer ID]],Orders[Order Month],Orders[[#This Row],[Order Month]],Orders[Order ID],"&lt;"&amp;Orders[[#This Row],[Order ID]])=0,1,0)</f>
        <v/>
      </c>
    </row>
    <row r="495">
      <c r="A495" s="18" t="n">
        <v>1491</v>
      </c>
      <c r="B495" s="19" t="n">
        <v>46227</v>
      </c>
      <c r="C495" s="18" t="inlineStr">
        <is>
          <t>T-292</t>
        </is>
      </c>
      <c r="D495" s="20" t="n">
        <v>410</v>
      </c>
      <c r="E495" s="21">
        <f>DATE(YEAR(Orders[[#This Row],[Order Date]]),MONTH(Orders[[#This Row],[Order Date]]),1)</f>
        <v/>
      </c>
      <c r="F495" s="21">
        <f>_xlfn.MINIFS(Orders[Order Month],Orders[Customer ID],Orders[[#This Row],[Customer ID]])</f>
        <v/>
      </c>
      <c r="G495" s="22">
        <f>(YEAR(Orders[[#This Row],[Order Month]])-YEAR(Orders[[#This Row],[First Month]]))*12+MONTH(Orders[[#This Row],[Order Month]])-MONTH(Orders[[#This Row],[First Month]])</f>
        <v/>
      </c>
      <c r="H495" s="22">
        <f>IF(COUNTIFS(Orders[Customer ID],Orders[[#This Row],[Customer ID]],Orders[Order Month],Orders[[#This Row],[Order Month]],Orders[Order ID],"&lt;"&amp;Orders[[#This Row],[Order ID]])=0,1,0)</f>
        <v/>
      </c>
    </row>
    <row r="496">
      <c r="A496" s="18" t="n">
        <v>1492</v>
      </c>
      <c r="B496" s="19" t="n">
        <v>46228</v>
      </c>
      <c r="C496" s="18" t="inlineStr">
        <is>
          <t>T-221</t>
        </is>
      </c>
      <c r="D496" s="20" t="n">
        <v>180</v>
      </c>
      <c r="E496" s="21">
        <f>DATE(YEAR(Orders[[#This Row],[Order Date]]),MONTH(Orders[[#This Row],[Order Date]]),1)</f>
        <v/>
      </c>
      <c r="F496" s="21">
        <f>_xlfn.MINIFS(Orders[Order Month],Orders[Customer ID],Orders[[#This Row],[Customer ID]])</f>
        <v/>
      </c>
      <c r="G496" s="22">
        <f>(YEAR(Orders[[#This Row],[Order Month]])-YEAR(Orders[[#This Row],[First Month]]))*12+MONTH(Orders[[#This Row],[Order Month]])-MONTH(Orders[[#This Row],[First Month]])</f>
        <v/>
      </c>
      <c r="H496" s="22">
        <f>IF(COUNTIFS(Orders[Customer ID],Orders[[#This Row],[Customer ID]],Orders[Order Month],Orders[[#This Row],[Order Month]],Orders[Order ID],"&lt;"&amp;Orders[[#This Row],[Order ID]])=0,1,0)</f>
        <v/>
      </c>
    </row>
    <row r="497">
      <c r="A497" s="18" t="n">
        <v>1493</v>
      </c>
      <c r="B497" s="19" t="n">
        <v>46228</v>
      </c>
      <c r="C497" s="18" t="inlineStr">
        <is>
          <t>T-254</t>
        </is>
      </c>
      <c r="D497" s="20" t="n">
        <v>620</v>
      </c>
      <c r="E497" s="21">
        <f>DATE(YEAR(Orders[[#This Row],[Order Date]]),MONTH(Orders[[#This Row],[Order Date]]),1)</f>
        <v/>
      </c>
      <c r="F497" s="21">
        <f>_xlfn.MINIFS(Orders[Order Month],Orders[Customer ID],Orders[[#This Row],[Customer ID]])</f>
        <v/>
      </c>
      <c r="G497" s="22">
        <f>(YEAR(Orders[[#This Row],[Order Month]])-YEAR(Orders[[#This Row],[First Month]]))*12+MONTH(Orders[[#This Row],[Order Month]])-MONTH(Orders[[#This Row],[First Month]])</f>
        <v/>
      </c>
      <c r="H497" s="22">
        <f>IF(COUNTIFS(Orders[Customer ID],Orders[[#This Row],[Customer ID]],Orders[Order Month],Orders[[#This Row],[Order Month]],Orders[Order ID],"&lt;"&amp;Orders[[#This Row],[Order ID]])=0,1,0)</f>
        <v/>
      </c>
    </row>
    <row r="498">
      <c r="A498" s="18" t="n">
        <v>1494</v>
      </c>
      <c r="B498" s="19" t="n">
        <v>46228</v>
      </c>
      <c r="C498" s="18" t="inlineStr">
        <is>
          <t>T-273</t>
        </is>
      </c>
      <c r="D498" s="20" t="n">
        <v>580</v>
      </c>
      <c r="E498" s="21">
        <f>DATE(YEAR(Orders[[#This Row],[Order Date]]),MONTH(Orders[[#This Row],[Order Date]]),1)</f>
        <v/>
      </c>
      <c r="F498" s="21">
        <f>_xlfn.MINIFS(Orders[Order Month],Orders[Customer ID],Orders[[#This Row],[Customer ID]])</f>
        <v/>
      </c>
      <c r="G498" s="22">
        <f>(YEAR(Orders[[#This Row],[Order Month]])-YEAR(Orders[[#This Row],[First Month]]))*12+MONTH(Orders[[#This Row],[Order Month]])-MONTH(Orders[[#This Row],[First Month]])</f>
        <v/>
      </c>
      <c r="H498" s="22">
        <f>IF(COUNTIFS(Orders[Customer ID],Orders[[#This Row],[Customer ID]],Orders[Order Month],Orders[[#This Row],[Order Month]],Orders[Order ID],"&lt;"&amp;Orders[[#This Row],[Order ID]])=0,1,0)</f>
        <v/>
      </c>
    </row>
    <row r="499">
      <c r="A499" s="18" t="n">
        <v>1495</v>
      </c>
      <c r="B499" s="19" t="n">
        <v>46228</v>
      </c>
      <c r="C499" s="18" t="inlineStr">
        <is>
          <t>T-319</t>
        </is>
      </c>
      <c r="D499" s="20" t="n">
        <v>210</v>
      </c>
      <c r="E499" s="21">
        <f>DATE(YEAR(Orders[[#This Row],[Order Date]]),MONTH(Orders[[#This Row],[Order Date]]),1)</f>
        <v/>
      </c>
      <c r="F499" s="21">
        <f>_xlfn.MINIFS(Orders[Order Month],Orders[Customer ID],Orders[[#This Row],[Customer ID]])</f>
        <v/>
      </c>
      <c r="G499" s="22">
        <f>(YEAR(Orders[[#This Row],[Order Month]])-YEAR(Orders[[#This Row],[First Month]]))*12+MONTH(Orders[[#This Row],[Order Month]])-MONTH(Orders[[#This Row],[First Month]])</f>
        <v/>
      </c>
      <c r="H499" s="22">
        <f>IF(COUNTIFS(Orders[Customer ID],Orders[[#This Row],[Customer ID]],Orders[Order Month],Orders[[#This Row],[Order Month]],Orders[Order ID],"&lt;"&amp;Orders[[#This Row],[Order ID]])=0,1,0)</f>
        <v/>
      </c>
    </row>
    <row r="500">
      <c r="A500" s="18" t="n">
        <v>1496</v>
      </c>
      <c r="B500" s="19" t="n">
        <v>46228</v>
      </c>
      <c r="C500" s="18" t="inlineStr">
        <is>
          <t>T-328</t>
        </is>
      </c>
      <c r="D500" s="20" t="n">
        <v>790</v>
      </c>
      <c r="E500" s="21">
        <f>DATE(YEAR(Orders[[#This Row],[Order Date]]),MONTH(Orders[[#This Row],[Order Date]]),1)</f>
        <v/>
      </c>
      <c r="F500" s="21">
        <f>_xlfn.MINIFS(Orders[Order Month],Orders[Customer ID],Orders[[#This Row],[Customer ID]])</f>
        <v/>
      </c>
      <c r="G500" s="22">
        <f>(YEAR(Orders[[#This Row],[Order Month]])-YEAR(Orders[[#This Row],[First Month]]))*12+MONTH(Orders[[#This Row],[Order Month]])-MONTH(Orders[[#This Row],[First Month]])</f>
        <v/>
      </c>
      <c r="H500" s="22">
        <f>IF(COUNTIFS(Orders[Customer ID],Orders[[#This Row],[Customer ID]],Orders[Order Month],Orders[[#This Row],[Order Month]],Orders[Order ID],"&lt;"&amp;Orders[[#This Row],[Order ID]])=0,1,0)</f>
        <v/>
      </c>
    </row>
    <row r="501">
      <c r="A501" s="18" t="n">
        <v>1497</v>
      </c>
      <c r="B501" s="19" t="n">
        <v>46228</v>
      </c>
      <c r="C501" s="18" t="inlineStr">
        <is>
          <t>T-332</t>
        </is>
      </c>
      <c r="D501" s="20" t="n">
        <v>640</v>
      </c>
      <c r="E501" s="21">
        <f>DATE(YEAR(Orders[[#This Row],[Order Date]]),MONTH(Orders[[#This Row],[Order Date]]),1)</f>
        <v/>
      </c>
      <c r="F501" s="21">
        <f>_xlfn.MINIFS(Orders[Order Month],Orders[Customer ID],Orders[[#This Row],[Customer ID]])</f>
        <v/>
      </c>
      <c r="G501" s="22">
        <f>(YEAR(Orders[[#This Row],[Order Month]])-YEAR(Orders[[#This Row],[First Month]]))*12+MONTH(Orders[[#This Row],[Order Month]])-MONTH(Orders[[#This Row],[First Month]])</f>
        <v/>
      </c>
      <c r="H501" s="22">
        <f>IF(COUNTIFS(Orders[Customer ID],Orders[[#This Row],[Customer ID]],Orders[Order Month],Orders[[#This Row],[Order Month]],Orders[Order ID],"&lt;"&amp;Orders[[#This Row],[Order ID]])=0,1,0)</f>
        <v/>
      </c>
    </row>
    <row r="502">
      <c r="A502" s="18" t="n">
        <v>1498</v>
      </c>
      <c r="B502" s="19" t="n">
        <v>46229</v>
      </c>
      <c r="C502" s="18" t="inlineStr">
        <is>
          <t>T-240</t>
        </is>
      </c>
      <c r="D502" s="20" t="n">
        <v>450</v>
      </c>
      <c r="E502" s="21">
        <f>DATE(YEAR(Orders[[#This Row],[Order Date]]),MONTH(Orders[[#This Row],[Order Date]]),1)</f>
        <v/>
      </c>
      <c r="F502" s="21">
        <f>_xlfn.MINIFS(Orders[Order Month],Orders[Customer ID],Orders[[#This Row],[Customer ID]])</f>
        <v/>
      </c>
      <c r="G502" s="22">
        <f>(YEAR(Orders[[#This Row],[Order Month]])-YEAR(Orders[[#This Row],[First Month]]))*12+MONTH(Orders[[#This Row],[Order Month]])-MONTH(Orders[[#This Row],[First Month]])</f>
        <v/>
      </c>
      <c r="H502" s="22">
        <f>IF(COUNTIFS(Orders[Customer ID],Orders[[#This Row],[Customer ID]],Orders[Order Month],Orders[[#This Row],[Order Month]],Orders[Order ID],"&lt;"&amp;Orders[[#This Row],[Order ID]])=0,1,0)</f>
        <v/>
      </c>
    </row>
    <row r="503">
      <c r="A503" s="18" t="n">
        <v>1499</v>
      </c>
      <c r="B503" s="19" t="n">
        <v>46229</v>
      </c>
      <c r="C503" s="18" t="inlineStr">
        <is>
          <t>T-320</t>
        </is>
      </c>
      <c r="D503" s="20" t="n">
        <v>690</v>
      </c>
      <c r="E503" s="21">
        <f>DATE(YEAR(Orders[[#This Row],[Order Date]]),MONTH(Orders[[#This Row],[Order Date]]),1)</f>
        <v/>
      </c>
      <c r="F503" s="21">
        <f>_xlfn.MINIFS(Orders[Order Month],Orders[Customer ID],Orders[[#This Row],[Customer ID]])</f>
        <v/>
      </c>
      <c r="G503" s="22">
        <f>(YEAR(Orders[[#This Row],[Order Month]])-YEAR(Orders[[#This Row],[First Month]]))*12+MONTH(Orders[[#This Row],[Order Month]])-MONTH(Orders[[#This Row],[First Month]])</f>
        <v/>
      </c>
      <c r="H503" s="22">
        <f>IF(COUNTIFS(Orders[Customer ID],Orders[[#This Row],[Customer ID]],Orders[Order Month],Orders[[#This Row],[Order Month]],Orders[Order ID],"&lt;"&amp;Orders[[#This Row],[Order ID]])=0,1,0)</f>
        <v/>
      </c>
    </row>
    <row r="504">
      <c r="A504" s="18" t="n">
        <v>1500</v>
      </c>
      <c r="B504" s="19" t="n">
        <v>46230</v>
      </c>
      <c r="C504" s="18" t="inlineStr">
        <is>
          <t>T-306</t>
        </is>
      </c>
      <c r="D504" s="20" t="n">
        <v>550</v>
      </c>
      <c r="E504" s="21">
        <f>DATE(YEAR(Orders[[#This Row],[Order Date]]),MONTH(Orders[[#This Row],[Order Date]]),1)</f>
        <v/>
      </c>
      <c r="F504" s="21">
        <f>_xlfn.MINIFS(Orders[Order Month],Orders[Customer ID],Orders[[#This Row],[Customer ID]])</f>
        <v/>
      </c>
      <c r="G504" s="22">
        <f>(YEAR(Orders[[#This Row],[Order Month]])-YEAR(Orders[[#This Row],[First Month]]))*12+MONTH(Orders[[#This Row],[Order Month]])-MONTH(Orders[[#This Row],[First Month]])</f>
        <v/>
      </c>
      <c r="H504" s="22">
        <f>IF(COUNTIFS(Orders[Customer ID],Orders[[#This Row],[Customer ID]],Orders[Order Month],Orders[[#This Row],[Order Month]],Orders[Order ID],"&lt;"&amp;Orders[[#This Row],[Order ID]])=0,1,0)</f>
        <v/>
      </c>
    </row>
    <row r="505">
      <c r="A505" s="18" t="n">
        <v>1501</v>
      </c>
      <c r="B505" s="19" t="n">
        <v>46230</v>
      </c>
      <c r="C505" s="18" t="inlineStr">
        <is>
          <t>T-319</t>
        </is>
      </c>
      <c r="D505" s="20" t="n">
        <v>540</v>
      </c>
      <c r="E505" s="21">
        <f>DATE(YEAR(Orders[[#This Row],[Order Date]]),MONTH(Orders[[#This Row],[Order Date]]),1)</f>
        <v/>
      </c>
      <c r="F505" s="21">
        <f>_xlfn.MINIFS(Orders[Order Month],Orders[Customer ID],Orders[[#This Row],[Customer ID]])</f>
        <v/>
      </c>
      <c r="G505" s="22">
        <f>(YEAR(Orders[[#This Row],[Order Month]])-YEAR(Orders[[#This Row],[First Month]]))*12+MONTH(Orders[[#This Row],[Order Month]])-MONTH(Orders[[#This Row],[First Month]])</f>
        <v/>
      </c>
      <c r="H505" s="22">
        <f>IF(COUNTIFS(Orders[Customer ID],Orders[[#This Row],[Customer ID]],Orders[Order Month],Orders[[#This Row],[Order Month]],Orders[Order ID],"&lt;"&amp;Orders[[#This Row],[Order ID]])=0,1,0)</f>
        <v/>
      </c>
    </row>
    <row r="506">
      <c r="A506" s="18" t="n">
        <v>1502</v>
      </c>
      <c r="B506" s="19" t="n">
        <v>46230</v>
      </c>
      <c r="C506" s="18" t="inlineStr">
        <is>
          <t>T-322</t>
        </is>
      </c>
      <c r="D506" s="20" t="n">
        <v>310</v>
      </c>
      <c r="E506" s="21">
        <f>DATE(YEAR(Orders[[#This Row],[Order Date]]),MONTH(Orders[[#This Row],[Order Date]]),1)</f>
        <v/>
      </c>
      <c r="F506" s="21">
        <f>_xlfn.MINIFS(Orders[Order Month],Orders[Customer ID],Orders[[#This Row],[Customer ID]])</f>
        <v/>
      </c>
      <c r="G506" s="22">
        <f>(YEAR(Orders[[#This Row],[Order Month]])-YEAR(Orders[[#This Row],[First Month]]))*12+MONTH(Orders[[#This Row],[Order Month]])-MONTH(Orders[[#This Row],[First Month]])</f>
        <v/>
      </c>
      <c r="H506" s="22">
        <f>IF(COUNTIFS(Orders[Customer ID],Orders[[#This Row],[Customer ID]],Orders[Order Month],Orders[[#This Row],[Order Month]],Orders[Order ID],"&lt;"&amp;Orders[[#This Row],[Order ID]])=0,1,0)</f>
        <v/>
      </c>
    </row>
    <row r="507">
      <c r="A507" s="18" t="n">
        <v>1503</v>
      </c>
      <c r="B507" s="19" t="n">
        <v>46230</v>
      </c>
      <c r="C507" s="18" t="inlineStr">
        <is>
          <t>T-324</t>
        </is>
      </c>
      <c r="D507" s="20" t="n">
        <v>310</v>
      </c>
      <c r="E507" s="21">
        <f>DATE(YEAR(Orders[[#This Row],[Order Date]]),MONTH(Orders[[#This Row],[Order Date]]),1)</f>
        <v/>
      </c>
      <c r="F507" s="21">
        <f>_xlfn.MINIFS(Orders[Order Month],Orders[Customer ID],Orders[[#This Row],[Customer ID]])</f>
        <v/>
      </c>
      <c r="G507" s="22">
        <f>(YEAR(Orders[[#This Row],[Order Month]])-YEAR(Orders[[#This Row],[First Month]]))*12+MONTH(Orders[[#This Row],[Order Month]])-MONTH(Orders[[#This Row],[First Month]])</f>
        <v/>
      </c>
      <c r="H507" s="22">
        <f>IF(COUNTIFS(Orders[Customer ID],Orders[[#This Row],[Customer ID]],Orders[Order Month],Orders[[#This Row],[Order Month]],Orders[Order ID],"&lt;"&amp;Orders[[#This Row],[Order ID]])=0,1,0)</f>
        <v/>
      </c>
    </row>
    <row r="508">
      <c r="A508" s="18" t="n">
        <v>1504</v>
      </c>
      <c r="B508" s="19" t="n">
        <v>46231</v>
      </c>
      <c r="C508" s="18" t="inlineStr">
        <is>
          <t>T-276</t>
        </is>
      </c>
      <c r="D508" s="20" t="n">
        <v>360</v>
      </c>
      <c r="E508" s="21">
        <f>DATE(YEAR(Orders[[#This Row],[Order Date]]),MONTH(Orders[[#This Row],[Order Date]]),1)</f>
        <v/>
      </c>
      <c r="F508" s="21">
        <f>_xlfn.MINIFS(Orders[Order Month],Orders[Customer ID],Orders[[#This Row],[Customer ID]])</f>
        <v/>
      </c>
      <c r="G508" s="22">
        <f>(YEAR(Orders[[#This Row],[Order Month]])-YEAR(Orders[[#This Row],[First Month]]))*12+MONTH(Orders[[#This Row],[Order Month]])-MONTH(Orders[[#This Row],[First Month]])</f>
        <v/>
      </c>
      <c r="H508" s="22">
        <f>IF(COUNTIFS(Orders[Customer ID],Orders[[#This Row],[Customer ID]],Orders[Order Month],Orders[[#This Row],[Order Month]],Orders[Order ID],"&lt;"&amp;Orders[[#This Row],[Order ID]])=0,1,0)</f>
        <v/>
      </c>
    </row>
    <row r="509">
      <c r="A509" s="18" t="n">
        <v>1505</v>
      </c>
      <c r="B509" s="19" t="n">
        <v>46231</v>
      </c>
      <c r="C509" s="18" t="inlineStr">
        <is>
          <t>T-297</t>
        </is>
      </c>
      <c r="D509" s="20" t="n">
        <v>200</v>
      </c>
      <c r="E509" s="21">
        <f>DATE(YEAR(Orders[[#This Row],[Order Date]]),MONTH(Orders[[#This Row],[Order Date]]),1)</f>
        <v/>
      </c>
      <c r="F509" s="21">
        <f>_xlfn.MINIFS(Orders[Order Month],Orders[Customer ID],Orders[[#This Row],[Customer ID]])</f>
        <v/>
      </c>
      <c r="G509" s="22">
        <f>(YEAR(Orders[[#This Row],[Order Month]])-YEAR(Orders[[#This Row],[First Month]]))*12+MONTH(Orders[[#This Row],[Order Month]])-MONTH(Orders[[#This Row],[First Month]])</f>
        <v/>
      </c>
      <c r="H509" s="22">
        <f>IF(COUNTIFS(Orders[Customer ID],Orders[[#This Row],[Customer ID]],Orders[Order Month],Orders[[#This Row],[Order Month]],Orders[Order ID],"&lt;"&amp;Orders[[#This Row],[Order ID]])=0,1,0)</f>
        <v/>
      </c>
    </row>
    <row r="510">
      <c r="A510" s="18" t="n">
        <v>1506</v>
      </c>
      <c r="B510" s="19" t="n">
        <v>46231</v>
      </c>
      <c r="C510" s="18" t="inlineStr">
        <is>
          <t>T-301</t>
        </is>
      </c>
      <c r="D510" s="20" t="n">
        <v>760</v>
      </c>
      <c r="E510" s="21">
        <f>DATE(YEAR(Orders[[#This Row],[Order Date]]),MONTH(Orders[[#This Row],[Order Date]]),1)</f>
        <v/>
      </c>
      <c r="F510" s="21">
        <f>_xlfn.MINIFS(Orders[Order Month],Orders[Customer ID],Orders[[#This Row],[Customer ID]])</f>
        <v/>
      </c>
      <c r="G510" s="22">
        <f>(YEAR(Orders[[#This Row],[Order Month]])-YEAR(Orders[[#This Row],[First Month]]))*12+MONTH(Orders[[#This Row],[Order Month]])-MONTH(Orders[[#This Row],[First Month]])</f>
        <v/>
      </c>
      <c r="H510" s="22">
        <f>IF(COUNTIFS(Orders[Customer ID],Orders[[#This Row],[Customer ID]],Orders[Order Month],Orders[[#This Row],[Order Month]],Orders[Order ID],"&lt;"&amp;Orders[[#This Row],[Order ID]])=0,1,0)</f>
        <v/>
      </c>
    </row>
    <row r="511">
      <c r="A511" s="18" t="n">
        <v>1507</v>
      </c>
      <c r="B511" s="19" t="n">
        <v>46232</v>
      </c>
      <c r="C511" s="18" t="inlineStr">
        <is>
          <t>T-233</t>
        </is>
      </c>
      <c r="D511" s="20" t="n">
        <v>770</v>
      </c>
      <c r="E511" s="21">
        <f>DATE(YEAR(Orders[[#This Row],[Order Date]]),MONTH(Orders[[#This Row],[Order Date]]),1)</f>
        <v/>
      </c>
      <c r="F511" s="21">
        <f>_xlfn.MINIFS(Orders[Order Month],Orders[Customer ID],Orders[[#This Row],[Customer ID]])</f>
        <v/>
      </c>
      <c r="G511" s="22">
        <f>(YEAR(Orders[[#This Row],[Order Month]])-YEAR(Orders[[#This Row],[First Month]]))*12+MONTH(Orders[[#This Row],[Order Month]])-MONTH(Orders[[#This Row],[First Month]])</f>
        <v/>
      </c>
      <c r="H511" s="22">
        <f>IF(COUNTIFS(Orders[Customer ID],Orders[[#This Row],[Customer ID]],Orders[Order Month],Orders[[#This Row],[Order Month]],Orders[Order ID],"&lt;"&amp;Orders[[#This Row],[Order ID]])=0,1,0)</f>
        <v/>
      </c>
    </row>
    <row r="512">
      <c r="A512" s="18" t="n">
        <v>1508</v>
      </c>
      <c r="B512" s="19" t="n">
        <v>46232</v>
      </c>
      <c r="C512" s="18" t="inlineStr">
        <is>
          <t>T-250</t>
        </is>
      </c>
      <c r="D512" s="20" t="n">
        <v>430</v>
      </c>
      <c r="E512" s="21">
        <f>DATE(YEAR(Orders[[#This Row],[Order Date]]),MONTH(Orders[[#This Row],[Order Date]]),1)</f>
        <v/>
      </c>
      <c r="F512" s="21">
        <f>_xlfn.MINIFS(Orders[Order Month],Orders[Customer ID],Orders[[#This Row],[Customer ID]])</f>
        <v/>
      </c>
      <c r="G512" s="22">
        <f>(YEAR(Orders[[#This Row],[Order Month]])-YEAR(Orders[[#This Row],[First Month]]))*12+MONTH(Orders[[#This Row],[Order Month]])-MONTH(Orders[[#This Row],[First Month]])</f>
        <v/>
      </c>
      <c r="H512" s="22">
        <f>IF(COUNTIFS(Orders[Customer ID],Orders[[#This Row],[Customer ID]],Orders[Order Month],Orders[[#This Row],[Order Month]],Orders[Order ID],"&lt;"&amp;Orders[[#This Row],[Order ID]])=0,1,0)</f>
        <v/>
      </c>
    </row>
    <row r="513">
      <c r="A513" s="18" t="n">
        <v>1509</v>
      </c>
      <c r="B513" s="19" t="n">
        <v>46232</v>
      </c>
      <c r="C513" s="18" t="inlineStr">
        <is>
          <t>T-296</t>
        </is>
      </c>
      <c r="D513" s="20" t="n">
        <v>420</v>
      </c>
      <c r="E513" s="21">
        <f>DATE(YEAR(Orders[[#This Row],[Order Date]]),MONTH(Orders[[#This Row],[Order Date]]),1)</f>
        <v/>
      </c>
      <c r="F513" s="21">
        <f>_xlfn.MINIFS(Orders[Order Month],Orders[Customer ID],Orders[[#This Row],[Customer ID]])</f>
        <v/>
      </c>
      <c r="G513" s="22">
        <f>(YEAR(Orders[[#This Row],[Order Month]])-YEAR(Orders[[#This Row],[First Month]]))*12+MONTH(Orders[[#This Row],[Order Month]])-MONTH(Orders[[#This Row],[First Month]])</f>
        <v/>
      </c>
      <c r="H513" s="22">
        <f>IF(COUNTIFS(Orders[Customer ID],Orders[[#This Row],[Customer ID]],Orders[Order Month],Orders[[#This Row],[Order Month]],Orders[Order ID],"&lt;"&amp;Orders[[#This Row],[Order ID]])=0,1,0)</f>
        <v/>
      </c>
    </row>
    <row r="514">
      <c r="A514" s="18" t="n">
        <v>1510</v>
      </c>
      <c r="B514" s="19" t="n">
        <v>46232</v>
      </c>
      <c r="C514" s="18" t="inlineStr">
        <is>
          <t>T-316</t>
        </is>
      </c>
      <c r="D514" s="20" t="n">
        <v>610</v>
      </c>
      <c r="E514" s="21">
        <f>DATE(YEAR(Orders[[#This Row],[Order Date]]),MONTH(Orders[[#This Row],[Order Date]]),1)</f>
        <v/>
      </c>
      <c r="F514" s="21">
        <f>_xlfn.MINIFS(Orders[Order Month],Orders[Customer ID],Orders[[#This Row],[Customer ID]])</f>
        <v/>
      </c>
      <c r="G514" s="22">
        <f>(YEAR(Orders[[#This Row],[Order Month]])-YEAR(Orders[[#This Row],[First Month]]))*12+MONTH(Orders[[#This Row],[Order Month]])-MONTH(Orders[[#This Row],[First Month]])</f>
        <v/>
      </c>
      <c r="H514" s="22">
        <f>IF(COUNTIFS(Orders[Customer ID],Orders[[#This Row],[Customer ID]],Orders[Order Month],Orders[[#This Row],[Order Month]],Orders[Order ID],"&lt;"&amp;Orders[[#This Row],[Order ID]])=0,1,0)</f>
        <v/>
      </c>
    </row>
    <row r="515">
      <c r="A515" s="18" t="n">
        <v>1511</v>
      </c>
      <c r="B515" s="19" t="n">
        <v>46233</v>
      </c>
      <c r="C515" s="18" t="inlineStr">
        <is>
          <t>T-250</t>
        </is>
      </c>
      <c r="D515" s="20" t="n">
        <v>480</v>
      </c>
      <c r="E515" s="21">
        <f>DATE(YEAR(Orders[[#This Row],[Order Date]]),MONTH(Orders[[#This Row],[Order Date]]),1)</f>
        <v/>
      </c>
      <c r="F515" s="21">
        <f>_xlfn.MINIFS(Orders[Order Month],Orders[Customer ID],Orders[[#This Row],[Customer ID]])</f>
        <v/>
      </c>
      <c r="G515" s="22">
        <f>(YEAR(Orders[[#This Row],[Order Month]])-YEAR(Orders[[#This Row],[First Month]]))*12+MONTH(Orders[[#This Row],[Order Month]])-MONTH(Orders[[#This Row],[First Month]])</f>
        <v/>
      </c>
      <c r="H515" s="22">
        <f>IF(COUNTIFS(Orders[Customer ID],Orders[[#This Row],[Customer ID]],Orders[Order Month],Orders[[#This Row],[Order Month]],Orders[Order ID],"&lt;"&amp;Orders[[#This Row],[Order ID]])=0,1,0)</f>
        <v/>
      </c>
    </row>
    <row r="516">
      <c r="A516" s="18" t="n">
        <v>1512</v>
      </c>
      <c r="B516" s="19" t="n">
        <v>46233</v>
      </c>
      <c r="C516" s="18" t="inlineStr">
        <is>
          <t>T-272</t>
        </is>
      </c>
      <c r="D516" s="20" t="n">
        <v>390</v>
      </c>
      <c r="E516" s="21">
        <f>DATE(YEAR(Orders[[#This Row],[Order Date]]),MONTH(Orders[[#This Row],[Order Date]]),1)</f>
        <v/>
      </c>
      <c r="F516" s="21">
        <f>_xlfn.MINIFS(Orders[Order Month],Orders[Customer ID],Orders[[#This Row],[Customer ID]])</f>
        <v/>
      </c>
      <c r="G516" s="22">
        <f>(YEAR(Orders[[#This Row],[Order Month]])-YEAR(Orders[[#This Row],[First Month]]))*12+MONTH(Orders[[#This Row],[Order Month]])-MONTH(Orders[[#This Row],[First Month]])</f>
        <v/>
      </c>
      <c r="H516" s="22">
        <f>IF(COUNTIFS(Orders[Customer ID],Orders[[#This Row],[Customer ID]],Orders[Order Month],Orders[[#This Row],[Order Month]],Orders[Order ID],"&lt;"&amp;Orders[[#This Row],[Order ID]])=0,1,0)</f>
        <v/>
      </c>
    </row>
    <row r="517">
      <c r="A517" s="18" t="n">
        <v>1513</v>
      </c>
      <c r="B517" s="19" t="n">
        <v>46233</v>
      </c>
      <c r="C517" s="18" t="inlineStr">
        <is>
          <t>T-279</t>
        </is>
      </c>
      <c r="D517" s="20" t="n">
        <v>690</v>
      </c>
      <c r="E517" s="21">
        <f>DATE(YEAR(Orders[[#This Row],[Order Date]]),MONTH(Orders[[#This Row],[Order Date]]),1)</f>
        <v/>
      </c>
      <c r="F517" s="21">
        <f>_xlfn.MINIFS(Orders[Order Month],Orders[Customer ID],Orders[[#This Row],[Customer ID]])</f>
        <v/>
      </c>
      <c r="G517" s="22">
        <f>(YEAR(Orders[[#This Row],[Order Month]])-YEAR(Orders[[#This Row],[First Month]]))*12+MONTH(Orders[[#This Row],[Order Month]])-MONTH(Orders[[#This Row],[First Month]])</f>
        <v/>
      </c>
      <c r="H517" s="22">
        <f>IF(COUNTIFS(Orders[Customer ID],Orders[[#This Row],[Customer ID]],Orders[Order Month],Orders[[#This Row],[Order Month]],Orders[Order ID],"&lt;"&amp;Orders[[#This Row],[Order ID]])=0,1,0)</f>
        <v/>
      </c>
    </row>
    <row r="518">
      <c r="A518" s="18" t="n">
        <v>1514</v>
      </c>
      <c r="B518" s="19" t="n">
        <v>46233</v>
      </c>
      <c r="C518" s="18" t="inlineStr">
        <is>
          <t>T-308</t>
        </is>
      </c>
      <c r="D518" s="20" t="n">
        <v>340</v>
      </c>
      <c r="E518" s="21">
        <f>DATE(YEAR(Orders[[#This Row],[Order Date]]),MONTH(Orders[[#This Row],[Order Date]]),1)</f>
        <v/>
      </c>
      <c r="F518" s="21">
        <f>_xlfn.MINIFS(Orders[Order Month],Orders[Customer ID],Orders[[#This Row],[Customer ID]])</f>
        <v/>
      </c>
      <c r="G518" s="22">
        <f>(YEAR(Orders[[#This Row],[Order Month]])-YEAR(Orders[[#This Row],[First Month]]))*12+MONTH(Orders[[#This Row],[Order Month]])-MONTH(Orders[[#This Row],[First Month]])</f>
        <v/>
      </c>
      <c r="H518" s="22">
        <f>IF(COUNTIFS(Orders[Customer ID],Orders[[#This Row],[Customer ID]],Orders[Order Month],Orders[[#This Row],[Order Month]],Orders[Order ID],"&lt;"&amp;Orders[[#This Row],[Order ID]])=0,1,0)</f>
        <v/>
      </c>
    </row>
    <row r="519">
      <c r="A519" s="18" t="n">
        <v>1515</v>
      </c>
      <c r="B519" s="19" t="n">
        <v>46233</v>
      </c>
      <c r="C519" s="18" t="inlineStr">
        <is>
          <t>T-327</t>
        </is>
      </c>
      <c r="D519" s="20" t="n">
        <v>380</v>
      </c>
      <c r="E519" s="21">
        <f>DATE(YEAR(Orders[[#This Row],[Order Date]]),MONTH(Orders[[#This Row],[Order Date]]),1)</f>
        <v/>
      </c>
      <c r="F519" s="21">
        <f>_xlfn.MINIFS(Orders[Order Month],Orders[Customer ID],Orders[[#This Row],[Customer ID]])</f>
        <v/>
      </c>
      <c r="G519" s="22">
        <f>(YEAR(Orders[[#This Row],[Order Month]])-YEAR(Orders[[#This Row],[First Month]]))*12+MONTH(Orders[[#This Row],[Order Month]])-MONTH(Orders[[#This Row],[First Month]])</f>
        <v/>
      </c>
      <c r="H519" s="22">
        <f>IF(COUNTIFS(Orders[Customer ID],Orders[[#This Row],[Customer ID]],Orders[Order Month],Orders[[#This Row],[Order Month]],Orders[Order ID],"&lt;"&amp;Orders[[#This Row],[Order ID]])=0,1,0)</f>
        <v/>
      </c>
    </row>
    <row r="520">
      <c r="A520" s="18" t="n">
        <v>1516</v>
      </c>
      <c r="B520" s="19" t="n">
        <v>46235</v>
      </c>
      <c r="C520" s="18" t="inlineStr">
        <is>
          <t>T-239</t>
        </is>
      </c>
      <c r="D520" s="20" t="n">
        <v>340</v>
      </c>
      <c r="E520" s="21">
        <f>DATE(YEAR(Orders[[#This Row],[Order Date]]),MONTH(Orders[[#This Row],[Order Date]]),1)</f>
        <v/>
      </c>
      <c r="F520" s="21">
        <f>_xlfn.MINIFS(Orders[Order Month],Orders[Customer ID],Orders[[#This Row],[Customer ID]])</f>
        <v/>
      </c>
      <c r="G520" s="22">
        <f>(YEAR(Orders[[#This Row],[Order Month]])-YEAR(Orders[[#This Row],[First Month]]))*12+MONTH(Orders[[#This Row],[Order Month]])-MONTH(Orders[[#This Row],[First Month]])</f>
        <v/>
      </c>
      <c r="H520" s="22">
        <f>IF(COUNTIFS(Orders[Customer ID],Orders[[#This Row],[Customer ID]],Orders[Order Month],Orders[[#This Row],[Order Month]],Orders[Order ID],"&lt;"&amp;Orders[[#This Row],[Order ID]])=0,1,0)</f>
        <v/>
      </c>
    </row>
    <row r="521">
      <c r="A521" s="18" t="n">
        <v>1517</v>
      </c>
      <c r="B521" s="19" t="n">
        <v>46235</v>
      </c>
      <c r="C521" s="18" t="inlineStr">
        <is>
          <t>T-246</t>
        </is>
      </c>
      <c r="D521" s="20" t="n">
        <v>830</v>
      </c>
      <c r="E521" s="21">
        <f>DATE(YEAR(Orders[[#This Row],[Order Date]]),MONTH(Orders[[#This Row],[Order Date]]),1)</f>
        <v/>
      </c>
      <c r="F521" s="21">
        <f>_xlfn.MINIFS(Orders[Order Month],Orders[Customer ID],Orders[[#This Row],[Customer ID]])</f>
        <v/>
      </c>
      <c r="G521" s="22">
        <f>(YEAR(Orders[[#This Row],[Order Month]])-YEAR(Orders[[#This Row],[First Month]]))*12+MONTH(Orders[[#This Row],[Order Month]])-MONTH(Orders[[#This Row],[First Month]])</f>
        <v/>
      </c>
      <c r="H521" s="22">
        <f>IF(COUNTIFS(Orders[Customer ID],Orders[[#This Row],[Customer ID]],Orders[Order Month],Orders[[#This Row],[Order Month]],Orders[Order ID],"&lt;"&amp;Orders[[#This Row],[Order ID]])=0,1,0)</f>
        <v/>
      </c>
    </row>
    <row r="522">
      <c r="A522" s="18" t="n">
        <v>1518</v>
      </c>
      <c r="B522" s="19" t="n">
        <v>46235</v>
      </c>
      <c r="C522" s="18" t="inlineStr">
        <is>
          <t>T-267</t>
        </is>
      </c>
      <c r="D522" s="20" t="n">
        <v>740</v>
      </c>
      <c r="E522" s="21">
        <f>DATE(YEAR(Orders[[#This Row],[Order Date]]),MONTH(Orders[[#This Row],[Order Date]]),1)</f>
        <v/>
      </c>
      <c r="F522" s="21">
        <f>_xlfn.MINIFS(Orders[Order Month],Orders[Customer ID],Orders[[#This Row],[Customer ID]])</f>
        <v/>
      </c>
      <c r="G522" s="22">
        <f>(YEAR(Orders[[#This Row],[Order Month]])-YEAR(Orders[[#This Row],[First Month]]))*12+MONTH(Orders[[#This Row],[Order Month]])-MONTH(Orders[[#This Row],[First Month]])</f>
        <v/>
      </c>
      <c r="H522" s="22">
        <f>IF(COUNTIFS(Orders[Customer ID],Orders[[#This Row],[Customer ID]],Orders[Order Month],Orders[[#This Row],[Order Month]],Orders[Order ID],"&lt;"&amp;Orders[[#This Row],[Order ID]])=0,1,0)</f>
        <v/>
      </c>
    </row>
    <row r="523">
      <c r="A523" s="18" t="n">
        <v>1519</v>
      </c>
      <c r="B523" s="19" t="n">
        <v>46235</v>
      </c>
      <c r="C523" s="18" t="inlineStr">
        <is>
          <t>T-325</t>
        </is>
      </c>
      <c r="D523" s="20" t="n">
        <v>750</v>
      </c>
      <c r="E523" s="21">
        <f>DATE(YEAR(Orders[[#This Row],[Order Date]]),MONTH(Orders[[#This Row],[Order Date]]),1)</f>
        <v/>
      </c>
      <c r="F523" s="21">
        <f>_xlfn.MINIFS(Orders[Order Month],Orders[Customer ID],Orders[[#This Row],[Customer ID]])</f>
        <v/>
      </c>
      <c r="G523" s="22">
        <f>(YEAR(Orders[[#This Row],[Order Month]])-YEAR(Orders[[#This Row],[First Month]]))*12+MONTH(Orders[[#This Row],[Order Month]])-MONTH(Orders[[#This Row],[First Month]])</f>
        <v/>
      </c>
      <c r="H523" s="22">
        <f>IF(COUNTIFS(Orders[Customer ID],Orders[[#This Row],[Customer ID]],Orders[Order Month],Orders[[#This Row],[Order Month]],Orders[Order ID],"&lt;"&amp;Orders[[#This Row],[Order ID]])=0,1,0)</f>
        <v/>
      </c>
    </row>
    <row r="524">
      <c r="A524" s="18" t="n">
        <v>1520</v>
      </c>
      <c r="B524" s="19" t="n">
        <v>46236</v>
      </c>
      <c r="C524" s="18" t="inlineStr">
        <is>
          <t>T-300</t>
        </is>
      </c>
      <c r="D524" s="20" t="n">
        <v>900</v>
      </c>
      <c r="E524" s="21">
        <f>DATE(YEAR(Orders[[#This Row],[Order Date]]),MONTH(Orders[[#This Row],[Order Date]]),1)</f>
        <v/>
      </c>
      <c r="F524" s="21">
        <f>_xlfn.MINIFS(Orders[Order Month],Orders[Customer ID],Orders[[#This Row],[Customer ID]])</f>
        <v/>
      </c>
      <c r="G524" s="22">
        <f>(YEAR(Orders[[#This Row],[Order Month]])-YEAR(Orders[[#This Row],[First Month]]))*12+MONTH(Orders[[#This Row],[Order Month]])-MONTH(Orders[[#This Row],[First Month]])</f>
        <v/>
      </c>
      <c r="H524" s="22">
        <f>IF(COUNTIFS(Orders[Customer ID],Orders[[#This Row],[Customer ID]],Orders[Order Month],Orders[[#This Row],[Order Month]],Orders[Order ID],"&lt;"&amp;Orders[[#This Row],[Order ID]])=0,1,0)</f>
        <v/>
      </c>
    </row>
    <row r="525">
      <c r="A525" s="18" t="n">
        <v>1521</v>
      </c>
      <c r="B525" s="19" t="n">
        <v>46236</v>
      </c>
      <c r="C525" s="18" t="inlineStr">
        <is>
          <t>T-333</t>
        </is>
      </c>
      <c r="D525" s="20" t="n">
        <v>170</v>
      </c>
      <c r="E525" s="21">
        <f>DATE(YEAR(Orders[[#This Row],[Order Date]]),MONTH(Orders[[#This Row],[Order Date]]),1)</f>
        <v/>
      </c>
      <c r="F525" s="21">
        <f>_xlfn.MINIFS(Orders[Order Month],Orders[Customer ID],Orders[[#This Row],[Customer ID]])</f>
        <v/>
      </c>
      <c r="G525" s="22">
        <f>(YEAR(Orders[[#This Row],[Order Month]])-YEAR(Orders[[#This Row],[First Month]]))*12+MONTH(Orders[[#This Row],[Order Month]])-MONTH(Orders[[#This Row],[First Month]])</f>
        <v/>
      </c>
      <c r="H525" s="22">
        <f>IF(COUNTIFS(Orders[Customer ID],Orders[[#This Row],[Customer ID]],Orders[Order Month],Orders[[#This Row],[Order Month]],Orders[Order ID],"&lt;"&amp;Orders[[#This Row],[Order ID]])=0,1,0)</f>
        <v/>
      </c>
    </row>
    <row r="526">
      <c r="A526" s="18" t="n">
        <v>1522</v>
      </c>
      <c r="B526" s="19" t="n">
        <v>46237</v>
      </c>
      <c r="C526" s="18" t="inlineStr">
        <is>
          <t>T-239</t>
        </is>
      </c>
      <c r="D526" s="20" t="n">
        <v>580</v>
      </c>
      <c r="E526" s="21">
        <f>DATE(YEAR(Orders[[#This Row],[Order Date]]),MONTH(Orders[[#This Row],[Order Date]]),1)</f>
        <v/>
      </c>
      <c r="F526" s="21">
        <f>_xlfn.MINIFS(Orders[Order Month],Orders[Customer ID],Orders[[#This Row],[Customer ID]])</f>
        <v/>
      </c>
      <c r="G526" s="22">
        <f>(YEAR(Orders[[#This Row],[Order Month]])-YEAR(Orders[[#This Row],[First Month]]))*12+MONTH(Orders[[#This Row],[Order Month]])-MONTH(Orders[[#This Row],[First Month]])</f>
        <v/>
      </c>
      <c r="H526" s="22">
        <f>IF(COUNTIFS(Orders[Customer ID],Orders[[#This Row],[Customer ID]],Orders[Order Month],Orders[[#This Row],[Order Month]],Orders[Order ID],"&lt;"&amp;Orders[[#This Row],[Order ID]])=0,1,0)</f>
        <v/>
      </c>
    </row>
    <row r="527">
      <c r="A527" s="18" t="n">
        <v>1523</v>
      </c>
      <c r="B527" s="19" t="n">
        <v>46237</v>
      </c>
      <c r="C527" s="18" t="inlineStr">
        <is>
          <t>T-322</t>
        </is>
      </c>
      <c r="D527" s="20" t="n">
        <v>700</v>
      </c>
      <c r="E527" s="21">
        <f>DATE(YEAR(Orders[[#This Row],[Order Date]]),MONTH(Orders[[#This Row],[Order Date]]),1)</f>
        <v/>
      </c>
      <c r="F527" s="21">
        <f>_xlfn.MINIFS(Orders[Order Month],Orders[Customer ID],Orders[[#This Row],[Customer ID]])</f>
        <v/>
      </c>
      <c r="G527" s="22">
        <f>(YEAR(Orders[[#This Row],[Order Month]])-YEAR(Orders[[#This Row],[First Month]]))*12+MONTH(Orders[[#This Row],[Order Month]])-MONTH(Orders[[#This Row],[First Month]])</f>
        <v/>
      </c>
      <c r="H527" s="22">
        <f>IF(COUNTIFS(Orders[Customer ID],Orders[[#This Row],[Customer ID]],Orders[Order Month],Orders[[#This Row],[Order Month]],Orders[Order ID],"&lt;"&amp;Orders[[#This Row],[Order ID]])=0,1,0)</f>
        <v/>
      </c>
    </row>
    <row r="528">
      <c r="A528" s="18" t="n">
        <v>1524</v>
      </c>
      <c r="B528" s="19" t="n">
        <v>46237</v>
      </c>
      <c r="C528" s="18" t="inlineStr">
        <is>
          <t>T-334</t>
        </is>
      </c>
      <c r="D528" s="20" t="n">
        <v>730</v>
      </c>
      <c r="E528" s="21">
        <f>DATE(YEAR(Orders[[#This Row],[Order Date]]),MONTH(Orders[[#This Row],[Order Date]]),1)</f>
        <v/>
      </c>
      <c r="F528" s="21">
        <f>_xlfn.MINIFS(Orders[Order Month],Orders[Customer ID],Orders[[#This Row],[Customer ID]])</f>
        <v/>
      </c>
      <c r="G528" s="22">
        <f>(YEAR(Orders[[#This Row],[Order Month]])-YEAR(Orders[[#This Row],[First Month]]))*12+MONTH(Orders[[#This Row],[Order Month]])-MONTH(Orders[[#This Row],[First Month]])</f>
        <v/>
      </c>
      <c r="H528" s="22">
        <f>IF(COUNTIFS(Orders[Customer ID],Orders[[#This Row],[Customer ID]],Orders[Order Month],Orders[[#This Row],[Order Month]],Orders[Order ID],"&lt;"&amp;Orders[[#This Row],[Order ID]])=0,1,0)</f>
        <v/>
      </c>
    </row>
    <row r="529">
      <c r="A529" s="18" t="n">
        <v>1525</v>
      </c>
      <c r="B529" s="19" t="n">
        <v>46238</v>
      </c>
      <c r="C529" s="18" t="inlineStr">
        <is>
          <t>T-221</t>
        </is>
      </c>
      <c r="D529" s="20" t="n">
        <v>610</v>
      </c>
      <c r="E529" s="21">
        <f>DATE(YEAR(Orders[[#This Row],[Order Date]]),MONTH(Orders[[#This Row],[Order Date]]),1)</f>
        <v/>
      </c>
      <c r="F529" s="21">
        <f>_xlfn.MINIFS(Orders[Order Month],Orders[Customer ID],Orders[[#This Row],[Customer ID]])</f>
        <v/>
      </c>
      <c r="G529" s="22">
        <f>(YEAR(Orders[[#This Row],[Order Month]])-YEAR(Orders[[#This Row],[First Month]]))*12+MONTH(Orders[[#This Row],[Order Month]])-MONTH(Orders[[#This Row],[First Month]])</f>
        <v/>
      </c>
      <c r="H529" s="22">
        <f>IF(COUNTIFS(Orders[Customer ID],Orders[[#This Row],[Customer ID]],Orders[Order Month],Orders[[#This Row],[Order Month]],Orders[Order ID],"&lt;"&amp;Orders[[#This Row],[Order ID]])=0,1,0)</f>
        <v/>
      </c>
    </row>
    <row r="530">
      <c r="A530" s="18" t="n">
        <v>1526</v>
      </c>
      <c r="B530" s="19" t="n">
        <v>46238</v>
      </c>
      <c r="C530" s="18" t="inlineStr">
        <is>
          <t>T-231</t>
        </is>
      </c>
      <c r="D530" s="20" t="n">
        <v>410</v>
      </c>
      <c r="E530" s="21">
        <f>DATE(YEAR(Orders[[#This Row],[Order Date]]),MONTH(Orders[[#This Row],[Order Date]]),1)</f>
        <v/>
      </c>
      <c r="F530" s="21">
        <f>_xlfn.MINIFS(Orders[Order Month],Orders[Customer ID],Orders[[#This Row],[Customer ID]])</f>
        <v/>
      </c>
      <c r="G530" s="22">
        <f>(YEAR(Orders[[#This Row],[Order Month]])-YEAR(Orders[[#This Row],[First Month]]))*12+MONTH(Orders[[#This Row],[Order Month]])-MONTH(Orders[[#This Row],[First Month]])</f>
        <v/>
      </c>
      <c r="H530" s="22">
        <f>IF(COUNTIFS(Orders[Customer ID],Orders[[#This Row],[Customer ID]],Orders[Order Month],Orders[[#This Row],[Order Month]],Orders[Order ID],"&lt;"&amp;Orders[[#This Row],[Order ID]])=0,1,0)</f>
        <v/>
      </c>
    </row>
    <row r="531">
      <c r="A531" s="18" t="n">
        <v>1527</v>
      </c>
      <c r="B531" s="19" t="n">
        <v>46238</v>
      </c>
      <c r="C531" s="18" t="inlineStr">
        <is>
          <t>T-290</t>
        </is>
      </c>
      <c r="D531" s="20" t="n">
        <v>650</v>
      </c>
      <c r="E531" s="21">
        <f>DATE(YEAR(Orders[[#This Row],[Order Date]]),MONTH(Orders[[#This Row],[Order Date]]),1)</f>
        <v/>
      </c>
      <c r="F531" s="21">
        <f>_xlfn.MINIFS(Orders[Order Month],Orders[Customer ID],Orders[[#This Row],[Customer ID]])</f>
        <v/>
      </c>
      <c r="G531" s="22">
        <f>(YEAR(Orders[[#This Row],[Order Month]])-YEAR(Orders[[#This Row],[First Month]]))*12+MONTH(Orders[[#This Row],[Order Month]])-MONTH(Orders[[#This Row],[First Month]])</f>
        <v/>
      </c>
      <c r="H531" s="22">
        <f>IF(COUNTIFS(Orders[Customer ID],Orders[[#This Row],[Customer ID]],Orders[Order Month],Orders[[#This Row],[Order Month]],Orders[Order ID],"&lt;"&amp;Orders[[#This Row],[Order ID]])=0,1,0)</f>
        <v/>
      </c>
    </row>
    <row r="532">
      <c r="A532" s="18" t="n">
        <v>1528</v>
      </c>
      <c r="B532" s="19" t="n">
        <v>46239</v>
      </c>
      <c r="C532" s="18" t="inlineStr">
        <is>
          <t>T-325</t>
        </is>
      </c>
      <c r="D532" s="20" t="n">
        <v>540</v>
      </c>
      <c r="E532" s="21">
        <f>DATE(YEAR(Orders[[#This Row],[Order Date]]),MONTH(Orders[[#This Row],[Order Date]]),1)</f>
        <v/>
      </c>
      <c r="F532" s="21">
        <f>_xlfn.MINIFS(Orders[Order Month],Orders[Customer ID],Orders[[#This Row],[Customer ID]])</f>
        <v/>
      </c>
      <c r="G532" s="22">
        <f>(YEAR(Orders[[#This Row],[Order Month]])-YEAR(Orders[[#This Row],[First Month]]))*12+MONTH(Orders[[#This Row],[Order Month]])-MONTH(Orders[[#This Row],[First Month]])</f>
        <v/>
      </c>
      <c r="H532" s="22">
        <f>IF(COUNTIFS(Orders[Customer ID],Orders[[#This Row],[Customer ID]],Orders[Order Month],Orders[[#This Row],[Order Month]],Orders[Order ID],"&lt;"&amp;Orders[[#This Row],[Order ID]])=0,1,0)</f>
        <v/>
      </c>
    </row>
    <row r="533">
      <c r="A533" s="18" t="n">
        <v>1529</v>
      </c>
      <c r="B533" s="19" t="n">
        <v>46239</v>
      </c>
      <c r="C533" s="18" t="inlineStr">
        <is>
          <t>T-340</t>
        </is>
      </c>
      <c r="D533" s="20" t="n">
        <v>400</v>
      </c>
      <c r="E533" s="21">
        <f>DATE(YEAR(Orders[[#This Row],[Order Date]]),MONTH(Orders[[#This Row],[Order Date]]),1)</f>
        <v/>
      </c>
      <c r="F533" s="21">
        <f>_xlfn.MINIFS(Orders[Order Month],Orders[Customer ID],Orders[[#This Row],[Customer ID]])</f>
        <v/>
      </c>
      <c r="G533" s="22">
        <f>(YEAR(Orders[[#This Row],[Order Month]])-YEAR(Orders[[#This Row],[First Month]]))*12+MONTH(Orders[[#This Row],[Order Month]])-MONTH(Orders[[#This Row],[First Month]])</f>
        <v/>
      </c>
      <c r="H533" s="22">
        <f>IF(COUNTIFS(Orders[Customer ID],Orders[[#This Row],[Customer ID]],Orders[Order Month],Orders[[#This Row],[Order Month]],Orders[Order ID],"&lt;"&amp;Orders[[#This Row],[Order ID]])=0,1,0)</f>
        <v/>
      </c>
    </row>
    <row r="534">
      <c r="A534" s="18" t="n">
        <v>1530</v>
      </c>
      <c r="B534" s="19" t="n">
        <v>46239</v>
      </c>
      <c r="C534" s="18" t="inlineStr">
        <is>
          <t>T-342</t>
        </is>
      </c>
      <c r="D534" s="20" t="n">
        <v>790</v>
      </c>
      <c r="E534" s="21">
        <f>DATE(YEAR(Orders[[#This Row],[Order Date]]),MONTH(Orders[[#This Row],[Order Date]]),1)</f>
        <v/>
      </c>
      <c r="F534" s="21">
        <f>_xlfn.MINIFS(Orders[Order Month],Orders[Customer ID],Orders[[#This Row],[Customer ID]])</f>
        <v/>
      </c>
      <c r="G534" s="22">
        <f>(YEAR(Orders[[#This Row],[Order Month]])-YEAR(Orders[[#This Row],[First Month]]))*12+MONTH(Orders[[#This Row],[Order Month]])-MONTH(Orders[[#This Row],[First Month]])</f>
        <v/>
      </c>
      <c r="H534" s="22">
        <f>IF(COUNTIFS(Orders[Customer ID],Orders[[#This Row],[Customer ID]],Orders[Order Month],Orders[[#This Row],[Order Month]],Orders[Order ID],"&lt;"&amp;Orders[[#This Row],[Order ID]])=0,1,0)</f>
        <v/>
      </c>
    </row>
    <row r="535">
      <c r="A535" s="18" t="n">
        <v>1531</v>
      </c>
      <c r="B535" s="19" t="n">
        <v>46240</v>
      </c>
      <c r="C535" s="18" t="inlineStr">
        <is>
          <t>T-302</t>
        </is>
      </c>
      <c r="D535" s="20" t="n">
        <v>270</v>
      </c>
      <c r="E535" s="21">
        <f>DATE(YEAR(Orders[[#This Row],[Order Date]]),MONTH(Orders[[#This Row],[Order Date]]),1)</f>
        <v/>
      </c>
      <c r="F535" s="21">
        <f>_xlfn.MINIFS(Orders[Order Month],Orders[Customer ID],Orders[[#This Row],[Customer ID]])</f>
        <v/>
      </c>
      <c r="G535" s="22">
        <f>(YEAR(Orders[[#This Row],[Order Month]])-YEAR(Orders[[#This Row],[First Month]]))*12+MONTH(Orders[[#This Row],[Order Month]])-MONTH(Orders[[#This Row],[First Month]])</f>
        <v/>
      </c>
      <c r="H535" s="22">
        <f>IF(COUNTIFS(Orders[Customer ID],Orders[[#This Row],[Customer ID]],Orders[Order Month],Orders[[#This Row],[Order Month]],Orders[Order ID],"&lt;"&amp;Orders[[#This Row],[Order ID]])=0,1,0)</f>
        <v/>
      </c>
    </row>
    <row r="536">
      <c r="A536" s="18" t="n">
        <v>1532</v>
      </c>
      <c r="B536" s="19" t="n">
        <v>46240</v>
      </c>
      <c r="C536" s="18" t="inlineStr">
        <is>
          <t>T-304</t>
        </is>
      </c>
      <c r="D536" s="20" t="n">
        <v>730</v>
      </c>
      <c r="E536" s="21">
        <f>DATE(YEAR(Orders[[#This Row],[Order Date]]),MONTH(Orders[[#This Row],[Order Date]]),1)</f>
        <v/>
      </c>
      <c r="F536" s="21">
        <f>_xlfn.MINIFS(Orders[Order Month],Orders[Customer ID],Orders[[#This Row],[Customer ID]])</f>
        <v/>
      </c>
      <c r="G536" s="22">
        <f>(YEAR(Orders[[#This Row],[Order Month]])-YEAR(Orders[[#This Row],[First Month]]))*12+MONTH(Orders[[#This Row],[Order Month]])-MONTH(Orders[[#This Row],[First Month]])</f>
        <v/>
      </c>
      <c r="H536" s="22">
        <f>IF(COUNTIFS(Orders[Customer ID],Orders[[#This Row],[Customer ID]],Orders[Order Month],Orders[[#This Row],[Order Month]],Orders[Order ID],"&lt;"&amp;Orders[[#This Row],[Order ID]])=0,1,0)</f>
        <v/>
      </c>
    </row>
    <row r="537">
      <c r="A537" s="18" t="n">
        <v>1533</v>
      </c>
      <c r="B537" s="19" t="n">
        <v>46240</v>
      </c>
      <c r="C537" s="18" t="inlineStr">
        <is>
          <t>T-307</t>
        </is>
      </c>
      <c r="D537" s="20" t="n">
        <v>170</v>
      </c>
      <c r="E537" s="21">
        <f>DATE(YEAR(Orders[[#This Row],[Order Date]]),MONTH(Orders[[#This Row],[Order Date]]),1)</f>
        <v/>
      </c>
      <c r="F537" s="21">
        <f>_xlfn.MINIFS(Orders[Order Month],Orders[Customer ID],Orders[[#This Row],[Customer ID]])</f>
        <v/>
      </c>
      <c r="G537" s="22">
        <f>(YEAR(Orders[[#This Row],[Order Month]])-YEAR(Orders[[#This Row],[First Month]]))*12+MONTH(Orders[[#This Row],[Order Month]])-MONTH(Orders[[#This Row],[First Month]])</f>
        <v/>
      </c>
      <c r="H537" s="22">
        <f>IF(COUNTIFS(Orders[Customer ID],Orders[[#This Row],[Customer ID]],Orders[Order Month],Orders[[#This Row],[Order Month]],Orders[Order ID],"&lt;"&amp;Orders[[#This Row],[Order ID]])=0,1,0)</f>
        <v/>
      </c>
    </row>
    <row r="538">
      <c r="A538" s="18" t="n">
        <v>1534</v>
      </c>
      <c r="B538" s="19" t="n">
        <v>46240</v>
      </c>
      <c r="C538" s="18" t="inlineStr">
        <is>
          <t>T-308</t>
        </is>
      </c>
      <c r="D538" s="20" t="n">
        <v>840</v>
      </c>
      <c r="E538" s="21">
        <f>DATE(YEAR(Orders[[#This Row],[Order Date]]),MONTH(Orders[[#This Row],[Order Date]]),1)</f>
        <v/>
      </c>
      <c r="F538" s="21">
        <f>_xlfn.MINIFS(Orders[Order Month],Orders[Customer ID],Orders[[#This Row],[Customer ID]])</f>
        <v/>
      </c>
      <c r="G538" s="22">
        <f>(YEAR(Orders[[#This Row],[Order Month]])-YEAR(Orders[[#This Row],[First Month]]))*12+MONTH(Orders[[#This Row],[Order Month]])-MONTH(Orders[[#This Row],[First Month]])</f>
        <v/>
      </c>
      <c r="H538" s="22">
        <f>IF(COUNTIFS(Orders[Customer ID],Orders[[#This Row],[Customer ID]],Orders[Order Month],Orders[[#This Row],[Order Month]],Orders[Order ID],"&lt;"&amp;Orders[[#This Row],[Order ID]])=0,1,0)</f>
        <v/>
      </c>
    </row>
    <row r="539">
      <c r="A539" s="18" t="n">
        <v>1535</v>
      </c>
      <c r="B539" s="19" t="n">
        <v>46240</v>
      </c>
      <c r="C539" s="18" t="inlineStr">
        <is>
          <t>T-346</t>
        </is>
      </c>
      <c r="D539" s="20" t="n">
        <v>330</v>
      </c>
      <c r="E539" s="21">
        <f>DATE(YEAR(Orders[[#This Row],[Order Date]]),MONTH(Orders[[#This Row],[Order Date]]),1)</f>
        <v/>
      </c>
      <c r="F539" s="21">
        <f>_xlfn.MINIFS(Orders[Order Month],Orders[Customer ID],Orders[[#This Row],[Customer ID]])</f>
        <v/>
      </c>
      <c r="G539" s="22">
        <f>(YEAR(Orders[[#This Row],[Order Month]])-YEAR(Orders[[#This Row],[First Month]]))*12+MONTH(Orders[[#This Row],[Order Month]])-MONTH(Orders[[#This Row],[First Month]])</f>
        <v/>
      </c>
      <c r="H539" s="22">
        <f>IF(COUNTIFS(Orders[Customer ID],Orders[[#This Row],[Customer ID]],Orders[Order Month],Orders[[#This Row],[Order Month]],Orders[Order ID],"&lt;"&amp;Orders[[#This Row],[Order ID]])=0,1,0)</f>
        <v/>
      </c>
    </row>
    <row r="540">
      <c r="A540" s="18" t="n">
        <v>1536</v>
      </c>
      <c r="B540" s="19" t="n">
        <v>46241</v>
      </c>
      <c r="C540" s="18" t="inlineStr">
        <is>
          <t>T-337</t>
        </is>
      </c>
      <c r="D540" s="20" t="n">
        <v>520</v>
      </c>
      <c r="E540" s="21">
        <f>DATE(YEAR(Orders[[#This Row],[Order Date]]),MONTH(Orders[[#This Row],[Order Date]]),1)</f>
        <v/>
      </c>
      <c r="F540" s="21">
        <f>_xlfn.MINIFS(Orders[Order Month],Orders[Customer ID],Orders[[#This Row],[Customer ID]])</f>
        <v/>
      </c>
      <c r="G540" s="22">
        <f>(YEAR(Orders[[#This Row],[Order Month]])-YEAR(Orders[[#This Row],[First Month]]))*12+MONTH(Orders[[#This Row],[Order Month]])-MONTH(Orders[[#This Row],[First Month]])</f>
        <v/>
      </c>
      <c r="H540" s="22">
        <f>IF(COUNTIFS(Orders[Customer ID],Orders[[#This Row],[Customer ID]],Orders[Order Month],Orders[[#This Row],[Order Month]],Orders[Order ID],"&lt;"&amp;Orders[[#This Row],[Order ID]])=0,1,0)</f>
        <v/>
      </c>
    </row>
    <row r="541">
      <c r="A541" s="18" t="n">
        <v>1537</v>
      </c>
      <c r="B541" s="19" t="n">
        <v>46241</v>
      </c>
      <c r="C541" s="18" t="inlineStr">
        <is>
          <t>T-339</t>
        </is>
      </c>
      <c r="D541" s="20" t="n">
        <v>330</v>
      </c>
      <c r="E541" s="21">
        <f>DATE(YEAR(Orders[[#This Row],[Order Date]]),MONTH(Orders[[#This Row],[Order Date]]),1)</f>
        <v/>
      </c>
      <c r="F541" s="21">
        <f>_xlfn.MINIFS(Orders[Order Month],Orders[Customer ID],Orders[[#This Row],[Customer ID]])</f>
        <v/>
      </c>
      <c r="G541" s="22">
        <f>(YEAR(Orders[[#This Row],[Order Month]])-YEAR(Orders[[#This Row],[First Month]]))*12+MONTH(Orders[[#This Row],[Order Month]])-MONTH(Orders[[#This Row],[First Month]])</f>
        <v/>
      </c>
      <c r="H541" s="22">
        <f>IF(COUNTIFS(Orders[Customer ID],Orders[[#This Row],[Customer ID]],Orders[Order Month],Orders[[#This Row],[Order Month]],Orders[Order ID],"&lt;"&amp;Orders[[#This Row],[Order ID]])=0,1,0)</f>
        <v/>
      </c>
    </row>
    <row r="542">
      <c r="A542" s="18" t="n">
        <v>1538</v>
      </c>
      <c r="B542" s="19" t="n">
        <v>46241</v>
      </c>
      <c r="C542" s="18" t="inlineStr">
        <is>
          <t>T-342</t>
        </is>
      </c>
      <c r="D542" s="20" t="n">
        <v>670</v>
      </c>
      <c r="E542" s="21">
        <f>DATE(YEAR(Orders[[#This Row],[Order Date]]),MONTH(Orders[[#This Row],[Order Date]]),1)</f>
        <v/>
      </c>
      <c r="F542" s="21">
        <f>_xlfn.MINIFS(Orders[Order Month],Orders[Customer ID],Orders[[#This Row],[Customer ID]])</f>
        <v/>
      </c>
      <c r="G542" s="22">
        <f>(YEAR(Orders[[#This Row],[Order Month]])-YEAR(Orders[[#This Row],[First Month]]))*12+MONTH(Orders[[#This Row],[Order Month]])-MONTH(Orders[[#This Row],[First Month]])</f>
        <v/>
      </c>
      <c r="H542" s="22">
        <f>IF(COUNTIFS(Orders[Customer ID],Orders[[#This Row],[Customer ID]],Orders[Order Month],Orders[[#This Row],[Order Month]],Orders[Order ID],"&lt;"&amp;Orders[[#This Row],[Order ID]])=0,1,0)</f>
        <v/>
      </c>
    </row>
    <row r="543">
      <c r="A543" s="18" t="n">
        <v>1539</v>
      </c>
      <c r="B543" s="19" t="n">
        <v>46242</v>
      </c>
      <c r="C543" s="18" t="inlineStr">
        <is>
          <t>T-232</t>
        </is>
      </c>
      <c r="D543" s="20" t="n">
        <v>740</v>
      </c>
      <c r="E543" s="21">
        <f>DATE(YEAR(Orders[[#This Row],[Order Date]]),MONTH(Orders[[#This Row],[Order Date]]),1)</f>
        <v/>
      </c>
      <c r="F543" s="21">
        <f>_xlfn.MINIFS(Orders[Order Month],Orders[Customer ID],Orders[[#This Row],[Customer ID]])</f>
        <v/>
      </c>
      <c r="G543" s="22">
        <f>(YEAR(Orders[[#This Row],[Order Month]])-YEAR(Orders[[#This Row],[First Month]]))*12+MONTH(Orders[[#This Row],[Order Month]])-MONTH(Orders[[#This Row],[First Month]])</f>
        <v/>
      </c>
      <c r="H543" s="22">
        <f>IF(COUNTIFS(Orders[Customer ID],Orders[[#This Row],[Customer ID]],Orders[Order Month],Orders[[#This Row],[Order Month]],Orders[Order ID],"&lt;"&amp;Orders[[#This Row],[Order ID]])=0,1,0)</f>
        <v/>
      </c>
    </row>
    <row r="544">
      <c r="A544" s="18" t="n">
        <v>1540</v>
      </c>
      <c r="B544" s="19" t="n">
        <v>46242</v>
      </c>
      <c r="C544" s="18" t="inlineStr">
        <is>
          <t>T-232</t>
        </is>
      </c>
      <c r="D544" s="20" t="n">
        <v>460</v>
      </c>
      <c r="E544" s="21">
        <f>DATE(YEAR(Orders[[#This Row],[Order Date]]),MONTH(Orders[[#This Row],[Order Date]]),1)</f>
        <v/>
      </c>
      <c r="F544" s="21">
        <f>_xlfn.MINIFS(Orders[Order Month],Orders[Customer ID],Orders[[#This Row],[Customer ID]])</f>
        <v/>
      </c>
      <c r="G544" s="22">
        <f>(YEAR(Orders[[#This Row],[Order Month]])-YEAR(Orders[[#This Row],[First Month]]))*12+MONTH(Orders[[#This Row],[Order Month]])-MONTH(Orders[[#This Row],[First Month]])</f>
        <v/>
      </c>
      <c r="H544" s="22">
        <f>IF(COUNTIFS(Orders[Customer ID],Orders[[#This Row],[Customer ID]],Orders[Order Month],Orders[[#This Row],[Order Month]],Orders[Order ID],"&lt;"&amp;Orders[[#This Row],[Order ID]])=0,1,0)</f>
        <v/>
      </c>
    </row>
    <row r="545">
      <c r="A545" s="18" t="n">
        <v>1541</v>
      </c>
      <c r="B545" s="19" t="n">
        <v>46242</v>
      </c>
      <c r="C545" s="18" t="inlineStr">
        <is>
          <t>T-344</t>
        </is>
      </c>
      <c r="D545" s="20" t="n">
        <v>340</v>
      </c>
      <c r="E545" s="21">
        <f>DATE(YEAR(Orders[[#This Row],[Order Date]]),MONTH(Orders[[#This Row],[Order Date]]),1)</f>
        <v/>
      </c>
      <c r="F545" s="21">
        <f>_xlfn.MINIFS(Orders[Order Month],Orders[Customer ID],Orders[[#This Row],[Customer ID]])</f>
        <v/>
      </c>
      <c r="G545" s="22">
        <f>(YEAR(Orders[[#This Row],[Order Month]])-YEAR(Orders[[#This Row],[First Month]]))*12+MONTH(Orders[[#This Row],[Order Month]])-MONTH(Orders[[#This Row],[First Month]])</f>
        <v/>
      </c>
      <c r="H545" s="22">
        <f>IF(COUNTIFS(Orders[Customer ID],Orders[[#This Row],[Customer ID]],Orders[Order Month],Orders[[#This Row],[Order Month]],Orders[Order ID],"&lt;"&amp;Orders[[#This Row],[Order ID]])=0,1,0)</f>
        <v/>
      </c>
    </row>
    <row r="546">
      <c r="A546" s="18" t="n">
        <v>1542</v>
      </c>
      <c r="B546" s="19" t="n">
        <v>46243</v>
      </c>
      <c r="C546" s="18" t="inlineStr">
        <is>
          <t>T-221</t>
        </is>
      </c>
      <c r="D546" s="20" t="n">
        <v>790</v>
      </c>
      <c r="E546" s="21">
        <f>DATE(YEAR(Orders[[#This Row],[Order Date]]),MONTH(Orders[[#This Row],[Order Date]]),1)</f>
        <v/>
      </c>
      <c r="F546" s="21">
        <f>_xlfn.MINIFS(Orders[Order Month],Orders[Customer ID],Orders[[#This Row],[Customer ID]])</f>
        <v/>
      </c>
      <c r="G546" s="22">
        <f>(YEAR(Orders[[#This Row],[Order Month]])-YEAR(Orders[[#This Row],[First Month]]))*12+MONTH(Orders[[#This Row],[Order Month]])-MONTH(Orders[[#This Row],[First Month]])</f>
        <v/>
      </c>
      <c r="H546" s="22">
        <f>IF(COUNTIFS(Orders[Customer ID],Orders[[#This Row],[Customer ID]],Orders[Order Month],Orders[[#This Row],[Order Month]],Orders[Order ID],"&lt;"&amp;Orders[[#This Row],[Order ID]])=0,1,0)</f>
        <v/>
      </c>
    </row>
    <row r="547">
      <c r="A547" s="18" t="n">
        <v>1543</v>
      </c>
      <c r="B547" s="19" t="n">
        <v>46243</v>
      </c>
      <c r="C547" s="18" t="inlineStr">
        <is>
          <t>T-248</t>
        </is>
      </c>
      <c r="D547" s="20" t="n">
        <v>600</v>
      </c>
      <c r="E547" s="21">
        <f>DATE(YEAR(Orders[[#This Row],[Order Date]]),MONTH(Orders[[#This Row],[Order Date]]),1)</f>
        <v/>
      </c>
      <c r="F547" s="21">
        <f>_xlfn.MINIFS(Orders[Order Month],Orders[Customer ID],Orders[[#This Row],[Customer ID]])</f>
        <v/>
      </c>
      <c r="G547" s="22">
        <f>(YEAR(Orders[[#This Row],[Order Month]])-YEAR(Orders[[#This Row],[First Month]]))*12+MONTH(Orders[[#This Row],[Order Month]])-MONTH(Orders[[#This Row],[First Month]])</f>
        <v/>
      </c>
      <c r="H547" s="22">
        <f>IF(COUNTIFS(Orders[Customer ID],Orders[[#This Row],[Customer ID]],Orders[Order Month],Orders[[#This Row],[Order Month]],Orders[Order ID],"&lt;"&amp;Orders[[#This Row],[Order ID]])=0,1,0)</f>
        <v/>
      </c>
    </row>
    <row r="548">
      <c r="A548" s="18" t="n">
        <v>1544</v>
      </c>
      <c r="B548" s="19" t="n">
        <v>46243</v>
      </c>
      <c r="C548" s="18" t="inlineStr">
        <is>
          <t>T-255</t>
        </is>
      </c>
      <c r="D548" s="20" t="n">
        <v>290</v>
      </c>
      <c r="E548" s="21">
        <f>DATE(YEAR(Orders[[#This Row],[Order Date]]),MONTH(Orders[[#This Row],[Order Date]]),1)</f>
        <v/>
      </c>
      <c r="F548" s="21">
        <f>_xlfn.MINIFS(Orders[Order Month],Orders[Customer ID],Orders[[#This Row],[Customer ID]])</f>
        <v/>
      </c>
      <c r="G548" s="22">
        <f>(YEAR(Orders[[#This Row],[Order Month]])-YEAR(Orders[[#This Row],[First Month]]))*12+MONTH(Orders[[#This Row],[Order Month]])-MONTH(Orders[[#This Row],[First Month]])</f>
        <v/>
      </c>
      <c r="H548" s="22">
        <f>IF(COUNTIFS(Orders[Customer ID],Orders[[#This Row],[Customer ID]],Orders[Order Month],Orders[[#This Row],[Order Month]],Orders[Order ID],"&lt;"&amp;Orders[[#This Row],[Order ID]])=0,1,0)</f>
        <v/>
      </c>
    </row>
    <row r="549">
      <c r="A549" s="18" t="n">
        <v>1545</v>
      </c>
      <c r="B549" s="19" t="n">
        <v>46244</v>
      </c>
      <c r="C549" s="18" t="inlineStr">
        <is>
          <t>T-252</t>
        </is>
      </c>
      <c r="D549" s="20" t="n">
        <v>520</v>
      </c>
      <c r="E549" s="21">
        <f>DATE(YEAR(Orders[[#This Row],[Order Date]]),MONTH(Orders[[#This Row],[Order Date]]),1)</f>
        <v/>
      </c>
      <c r="F549" s="21">
        <f>_xlfn.MINIFS(Orders[Order Month],Orders[Customer ID],Orders[[#This Row],[Customer ID]])</f>
        <v/>
      </c>
      <c r="G549" s="22">
        <f>(YEAR(Orders[[#This Row],[Order Month]])-YEAR(Orders[[#This Row],[First Month]]))*12+MONTH(Orders[[#This Row],[Order Month]])-MONTH(Orders[[#This Row],[First Month]])</f>
        <v/>
      </c>
      <c r="H549" s="22">
        <f>IF(COUNTIFS(Orders[Customer ID],Orders[[#This Row],[Customer ID]],Orders[Order Month],Orders[[#This Row],[Order Month]],Orders[Order ID],"&lt;"&amp;Orders[[#This Row],[Order ID]])=0,1,0)</f>
        <v/>
      </c>
    </row>
    <row r="550">
      <c r="A550" s="18" t="n">
        <v>1546</v>
      </c>
      <c r="B550" s="19" t="n">
        <v>46244</v>
      </c>
      <c r="C550" s="18" t="inlineStr">
        <is>
          <t>T-338</t>
        </is>
      </c>
      <c r="D550" s="20" t="n">
        <v>290</v>
      </c>
      <c r="E550" s="21">
        <f>DATE(YEAR(Orders[[#This Row],[Order Date]]),MONTH(Orders[[#This Row],[Order Date]]),1)</f>
        <v/>
      </c>
      <c r="F550" s="21">
        <f>_xlfn.MINIFS(Orders[Order Month],Orders[Customer ID],Orders[[#This Row],[Customer ID]])</f>
        <v/>
      </c>
      <c r="G550" s="22">
        <f>(YEAR(Orders[[#This Row],[Order Month]])-YEAR(Orders[[#This Row],[First Month]]))*12+MONTH(Orders[[#This Row],[Order Month]])-MONTH(Orders[[#This Row],[First Month]])</f>
        <v/>
      </c>
      <c r="H550" s="22">
        <f>IF(COUNTIFS(Orders[Customer ID],Orders[[#This Row],[Customer ID]],Orders[Order Month],Orders[[#This Row],[Order Month]],Orders[Order ID],"&lt;"&amp;Orders[[#This Row],[Order ID]])=0,1,0)</f>
        <v/>
      </c>
    </row>
    <row r="551">
      <c r="A551" s="18" t="n">
        <v>1547</v>
      </c>
      <c r="B551" s="19" t="n">
        <v>46245</v>
      </c>
      <c r="C551" s="18" t="inlineStr">
        <is>
          <t>T-331</t>
        </is>
      </c>
      <c r="D551" s="20" t="n">
        <v>780</v>
      </c>
      <c r="E551" s="21">
        <f>DATE(YEAR(Orders[[#This Row],[Order Date]]),MONTH(Orders[[#This Row],[Order Date]]),1)</f>
        <v/>
      </c>
      <c r="F551" s="21">
        <f>_xlfn.MINIFS(Orders[Order Month],Orders[Customer ID],Orders[[#This Row],[Customer ID]])</f>
        <v/>
      </c>
      <c r="G551" s="22">
        <f>(YEAR(Orders[[#This Row],[Order Month]])-YEAR(Orders[[#This Row],[First Month]]))*12+MONTH(Orders[[#This Row],[Order Month]])-MONTH(Orders[[#This Row],[First Month]])</f>
        <v/>
      </c>
      <c r="H551" s="22">
        <f>IF(COUNTIFS(Orders[Customer ID],Orders[[#This Row],[Customer ID]],Orders[Order Month],Orders[[#This Row],[Order Month]],Orders[Order ID],"&lt;"&amp;Orders[[#This Row],[Order ID]])=0,1,0)</f>
        <v/>
      </c>
    </row>
    <row r="552">
      <c r="A552" s="18" t="n">
        <v>1548</v>
      </c>
      <c r="B552" s="19" t="n">
        <v>46245</v>
      </c>
      <c r="C552" s="18" t="inlineStr">
        <is>
          <t>T-339</t>
        </is>
      </c>
      <c r="D552" s="20" t="n">
        <v>740</v>
      </c>
      <c r="E552" s="21">
        <f>DATE(YEAR(Orders[[#This Row],[Order Date]]),MONTH(Orders[[#This Row],[Order Date]]),1)</f>
        <v/>
      </c>
      <c r="F552" s="21">
        <f>_xlfn.MINIFS(Orders[Order Month],Orders[Customer ID],Orders[[#This Row],[Customer ID]])</f>
        <v/>
      </c>
      <c r="G552" s="22">
        <f>(YEAR(Orders[[#This Row],[Order Month]])-YEAR(Orders[[#This Row],[First Month]]))*12+MONTH(Orders[[#This Row],[Order Month]])-MONTH(Orders[[#This Row],[First Month]])</f>
        <v/>
      </c>
      <c r="H552" s="22">
        <f>IF(COUNTIFS(Orders[Customer ID],Orders[[#This Row],[Customer ID]],Orders[Order Month],Orders[[#This Row],[Order Month]],Orders[Order ID],"&lt;"&amp;Orders[[#This Row],[Order ID]])=0,1,0)</f>
        <v/>
      </c>
    </row>
    <row r="553">
      <c r="A553" s="18" t="n">
        <v>1549</v>
      </c>
      <c r="B553" s="19" t="n">
        <v>46246</v>
      </c>
      <c r="C553" s="18" t="inlineStr">
        <is>
          <t>T-231</t>
        </is>
      </c>
      <c r="D553" s="20" t="n">
        <v>760</v>
      </c>
      <c r="E553" s="21">
        <f>DATE(YEAR(Orders[[#This Row],[Order Date]]),MONTH(Orders[[#This Row],[Order Date]]),1)</f>
        <v/>
      </c>
      <c r="F553" s="21">
        <f>_xlfn.MINIFS(Orders[Order Month],Orders[Customer ID],Orders[[#This Row],[Customer ID]])</f>
        <v/>
      </c>
      <c r="G553" s="22">
        <f>(YEAR(Orders[[#This Row],[Order Month]])-YEAR(Orders[[#This Row],[First Month]]))*12+MONTH(Orders[[#This Row],[Order Month]])-MONTH(Orders[[#This Row],[First Month]])</f>
        <v/>
      </c>
      <c r="H553" s="22">
        <f>IF(COUNTIFS(Orders[Customer ID],Orders[[#This Row],[Customer ID]],Orders[Order Month],Orders[[#This Row],[Order Month]],Orders[Order ID],"&lt;"&amp;Orders[[#This Row],[Order ID]])=0,1,0)</f>
        <v/>
      </c>
    </row>
    <row r="554">
      <c r="A554" s="18" t="n">
        <v>1550</v>
      </c>
      <c r="B554" s="19" t="n">
        <v>46246</v>
      </c>
      <c r="C554" s="18" t="inlineStr">
        <is>
          <t>T-253</t>
        </is>
      </c>
      <c r="D554" s="20" t="n">
        <v>430</v>
      </c>
      <c r="E554" s="21">
        <f>DATE(YEAR(Orders[[#This Row],[Order Date]]),MONTH(Orders[[#This Row],[Order Date]]),1)</f>
        <v/>
      </c>
      <c r="F554" s="21">
        <f>_xlfn.MINIFS(Orders[Order Month],Orders[Customer ID],Orders[[#This Row],[Customer ID]])</f>
        <v/>
      </c>
      <c r="G554" s="22">
        <f>(YEAR(Orders[[#This Row],[Order Month]])-YEAR(Orders[[#This Row],[First Month]]))*12+MONTH(Orders[[#This Row],[Order Month]])-MONTH(Orders[[#This Row],[First Month]])</f>
        <v/>
      </c>
      <c r="H554" s="22">
        <f>IF(COUNTIFS(Orders[Customer ID],Orders[[#This Row],[Customer ID]],Orders[Order Month],Orders[[#This Row],[Order Month]],Orders[Order ID],"&lt;"&amp;Orders[[#This Row],[Order ID]])=0,1,0)</f>
        <v/>
      </c>
    </row>
    <row r="555">
      <c r="A555" s="18" t="n">
        <v>1551</v>
      </c>
      <c r="B555" s="19" t="n">
        <v>46246</v>
      </c>
      <c r="C555" s="18" t="inlineStr">
        <is>
          <t>T-261</t>
        </is>
      </c>
      <c r="D555" s="20" t="n">
        <v>580</v>
      </c>
      <c r="E555" s="21">
        <f>DATE(YEAR(Orders[[#This Row],[Order Date]]),MONTH(Orders[[#This Row],[Order Date]]),1)</f>
        <v/>
      </c>
      <c r="F555" s="21">
        <f>_xlfn.MINIFS(Orders[Order Month],Orders[Customer ID],Orders[[#This Row],[Customer ID]])</f>
        <v/>
      </c>
      <c r="G555" s="22">
        <f>(YEAR(Orders[[#This Row],[Order Month]])-YEAR(Orders[[#This Row],[First Month]]))*12+MONTH(Orders[[#This Row],[Order Month]])-MONTH(Orders[[#This Row],[First Month]])</f>
        <v/>
      </c>
      <c r="H555" s="22">
        <f>IF(COUNTIFS(Orders[Customer ID],Orders[[#This Row],[Customer ID]],Orders[Order Month],Orders[[#This Row],[Order Month]],Orders[Order ID],"&lt;"&amp;Orders[[#This Row],[Order ID]])=0,1,0)</f>
        <v/>
      </c>
    </row>
    <row r="556">
      <c r="A556" s="18" t="n">
        <v>1552</v>
      </c>
      <c r="B556" s="19" t="n">
        <v>46246</v>
      </c>
      <c r="C556" s="18" t="inlineStr">
        <is>
          <t>T-281</t>
        </is>
      </c>
      <c r="D556" s="20" t="n">
        <v>210</v>
      </c>
      <c r="E556" s="21">
        <f>DATE(YEAR(Orders[[#This Row],[Order Date]]),MONTH(Orders[[#This Row],[Order Date]]),1)</f>
        <v/>
      </c>
      <c r="F556" s="21">
        <f>_xlfn.MINIFS(Orders[Order Month],Orders[Customer ID],Orders[[#This Row],[Customer ID]])</f>
        <v/>
      </c>
      <c r="G556" s="22">
        <f>(YEAR(Orders[[#This Row],[Order Month]])-YEAR(Orders[[#This Row],[First Month]]))*12+MONTH(Orders[[#This Row],[Order Month]])-MONTH(Orders[[#This Row],[First Month]])</f>
        <v/>
      </c>
      <c r="H556" s="22">
        <f>IF(COUNTIFS(Orders[Customer ID],Orders[[#This Row],[Customer ID]],Orders[Order Month],Orders[[#This Row],[Order Month]],Orders[Order ID],"&lt;"&amp;Orders[[#This Row],[Order ID]])=0,1,0)</f>
        <v/>
      </c>
    </row>
    <row r="557">
      <c r="A557" s="18" t="n">
        <v>1553</v>
      </c>
      <c r="B557" s="19" t="n">
        <v>46246</v>
      </c>
      <c r="C557" s="18" t="inlineStr">
        <is>
          <t>T-283</t>
        </is>
      </c>
      <c r="D557" s="20" t="n">
        <v>410</v>
      </c>
      <c r="E557" s="21">
        <f>DATE(YEAR(Orders[[#This Row],[Order Date]]),MONTH(Orders[[#This Row],[Order Date]]),1)</f>
        <v/>
      </c>
      <c r="F557" s="21">
        <f>_xlfn.MINIFS(Orders[Order Month],Orders[Customer ID],Orders[[#This Row],[Customer ID]])</f>
        <v/>
      </c>
      <c r="G557" s="22">
        <f>(YEAR(Orders[[#This Row],[Order Month]])-YEAR(Orders[[#This Row],[First Month]]))*12+MONTH(Orders[[#This Row],[Order Month]])-MONTH(Orders[[#This Row],[First Month]])</f>
        <v/>
      </c>
      <c r="H557" s="22">
        <f>IF(COUNTIFS(Orders[Customer ID],Orders[[#This Row],[Customer ID]],Orders[Order Month],Orders[[#This Row],[Order Month]],Orders[Order ID],"&lt;"&amp;Orders[[#This Row],[Order ID]])=0,1,0)</f>
        <v/>
      </c>
    </row>
    <row r="558">
      <c r="A558" s="18" t="n">
        <v>1554</v>
      </c>
      <c r="B558" s="19" t="n">
        <v>46247</v>
      </c>
      <c r="C558" s="18" t="inlineStr">
        <is>
          <t>T-252</t>
        </is>
      </c>
      <c r="D558" s="20" t="n">
        <v>820</v>
      </c>
      <c r="E558" s="21">
        <f>DATE(YEAR(Orders[[#This Row],[Order Date]]),MONTH(Orders[[#This Row],[Order Date]]),1)</f>
        <v/>
      </c>
      <c r="F558" s="21">
        <f>_xlfn.MINIFS(Orders[Order Month],Orders[Customer ID],Orders[[#This Row],[Customer ID]])</f>
        <v/>
      </c>
      <c r="G558" s="22">
        <f>(YEAR(Orders[[#This Row],[Order Month]])-YEAR(Orders[[#This Row],[First Month]]))*12+MONTH(Orders[[#This Row],[Order Month]])-MONTH(Orders[[#This Row],[First Month]])</f>
        <v/>
      </c>
      <c r="H558" s="22">
        <f>IF(COUNTIFS(Orders[Customer ID],Orders[[#This Row],[Customer ID]],Orders[Order Month],Orders[[#This Row],[Order Month]],Orders[Order ID],"&lt;"&amp;Orders[[#This Row],[Order ID]])=0,1,0)</f>
        <v/>
      </c>
    </row>
    <row r="559">
      <c r="A559" s="18" t="n">
        <v>1555</v>
      </c>
      <c r="B559" s="19" t="n">
        <v>46247</v>
      </c>
      <c r="C559" s="18" t="inlineStr">
        <is>
          <t>T-293</t>
        </is>
      </c>
      <c r="D559" s="20" t="n">
        <v>590</v>
      </c>
      <c r="E559" s="21">
        <f>DATE(YEAR(Orders[[#This Row],[Order Date]]),MONTH(Orders[[#This Row],[Order Date]]),1)</f>
        <v/>
      </c>
      <c r="F559" s="21">
        <f>_xlfn.MINIFS(Orders[Order Month],Orders[Customer ID],Orders[[#This Row],[Customer ID]])</f>
        <v/>
      </c>
      <c r="G559" s="22">
        <f>(YEAR(Orders[[#This Row],[Order Month]])-YEAR(Orders[[#This Row],[First Month]]))*12+MONTH(Orders[[#This Row],[Order Month]])-MONTH(Orders[[#This Row],[First Month]])</f>
        <v/>
      </c>
      <c r="H559" s="22">
        <f>IF(COUNTIFS(Orders[Customer ID],Orders[[#This Row],[Customer ID]],Orders[Order Month],Orders[[#This Row],[Order Month]],Orders[Order ID],"&lt;"&amp;Orders[[#This Row],[Order ID]])=0,1,0)</f>
        <v/>
      </c>
    </row>
    <row r="560">
      <c r="A560" s="18" t="n">
        <v>1556</v>
      </c>
      <c r="B560" s="19" t="n">
        <v>46248</v>
      </c>
      <c r="C560" s="18" t="inlineStr">
        <is>
          <t>T-219</t>
        </is>
      </c>
      <c r="D560" s="20" t="n">
        <v>710</v>
      </c>
      <c r="E560" s="21">
        <f>DATE(YEAR(Orders[[#This Row],[Order Date]]),MONTH(Orders[[#This Row],[Order Date]]),1)</f>
        <v/>
      </c>
      <c r="F560" s="21">
        <f>_xlfn.MINIFS(Orders[Order Month],Orders[Customer ID],Orders[[#This Row],[Customer ID]])</f>
        <v/>
      </c>
      <c r="G560" s="22">
        <f>(YEAR(Orders[[#This Row],[Order Month]])-YEAR(Orders[[#This Row],[First Month]]))*12+MONTH(Orders[[#This Row],[Order Month]])-MONTH(Orders[[#This Row],[First Month]])</f>
        <v/>
      </c>
      <c r="H560" s="22">
        <f>IF(COUNTIFS(Orders[Customer ID],Orders[[#This Row],[Customer ID]],Orders[Order Month],Orders[[#This Row],[Order Month]],Orders[Order ID],"&lt;"&amp;Orders[[#This Row],[Order ID]])=0,1,0)</f>
        <v/>
      </c>
    </row>
    <row r="561">
      <c r="A561" s="18" t="n">
        <v>1557</v>
      </c>
      <c r="B561" s="19" t="n">
        <v>46248</v>
      </c>
      <c r="C561" s="18" t="inlineStr">
        <is>
          <t>T-283</t>
        </is>
      </c>
      <c r="D561" s="20" t="n">
        <v>780</v>
      </c>
      <c r="E561" s="21">
        <f>DATE(YEAR(Orders[[#This Row],[Order Date]]),MONTH(Orders[[#This Row],[Order Date]]),1)</f>
        <v/>
      </c>
      <c r="F561" s="21">
        <f>_xlfn.MINIFS(Orders[Order Month],Orders[Customer ID],Orders[[#This Row],[Customer ID]])</f>
        <v/>
      </c>
      <c r="G561" s="22">
        <f>(YEAR(Orders[[#This Row],[Order Month]])-YEAR(Orders[[#This Row],[First Month]]))*12+MONTH(Orders[[#This Row],[Order Month]])-MONTH(Orders[[#This Row],[First Month]])</f>
        <v/>
      </c>
      <c r="H561" s="22">
        <f>IF(COUNTIFS(Orders[Customer ID],Orders[[#This Row],[Customer ID]],Orders[Order Month],Orders[[#This Row],[Order Month]],Orders[Order ID],"&lt;"&amp;Orders[[#This Row],[Order ID]])=0,1,0)</f>
        <v/>
      </c>
    </row>
    <row r="562">
      <c r="A562" s="18" t="n">
        <v>1558</v>
      </c>
      <c r="B562" s="19" t="n">
        <v>46248</v>
      </c>
      <c r="C562" s="18" t="inlineStr">
        <is>
          <t>T-335</t>
        </is>
      </c>
      <c r="D562" s="20" t="n">
        <v>480</v>
      </c>
      <c r="E562" s="21">
        <f>DATE(YEAR(Orders[[#This Row],[Order Date]]),MONTH(Orders[[#This Row],[Order Date]]),1)</f>
        <v/>
      </c>
      <c r="F562" s="21">
        <f>_xlfn.MINIFS(Orders[Order Month],Orders[Customer ID],Orders[[#This Row],[Customer ID]])</f>
        <v/>
      </c>
      <c r="G562" s="22">
        <f>(YEAR(Orders[[#This Row],[Order Month]])-YEAR(Orders[[#This Row],[First Month]]))*12+MONTH(Orders[[#This Row],[Order Month]])-MONTH(Orders[[#This Row],[First Month]])</f>
        <v/>
      </c>
      <c r="H562" s="22">
        <f>IF(COUNTIFS(Orders[Customer ID],Orders[[#This Row],[Customer ID]],Orders[Order Month],Orders[[#This Row],[Order Month]],Orders[Order ID],"&lt;"&amp;Orders[[#This Row],[Order ID]])=0,1,0)</f>
        <v/>
      </c>
    </row>
    <row r="563">
      <c r="A563" s="18" t="n">
        <v>1559</v>
      </c>
      <c r="B563" s="19" t="n">
        <v>46248</v>
      </c>
      <c r="C563" s="18" t="inlineStr">
        <is>
          <t>T-345</t>
        </is>
      </c>
      <c r="D563" s="20" t="n">
        <v>370</v>
      </c>
      <c r="E563" s="21">
        <f>DATE(YEAR(Orders[[#This Row],[Order Date]]),MONTH(Orders[[#This Row],[Order Date]]),1)</f>
        <v/>
      </c>
      <c r="F563" s="21">
        <f>_xlfn.MINIFS(Orders[Order Month],Orders[Customer ID],Orders[[#This Row],[Customer ID]])</f>
        <v/>
      </c>
      <c r="G563" s="22">
        <f>(YEAR(Orders[[#This Row],[Order Month]])-YEAR(Orders[[#This Row],[First Month]]))*12+MONTH(Orders[[#This Row],[Order Month]])-MONTH(Orders[[#This Row],[First Month]])</f>
        <v/>
      </c>
      <c r="H563" s="22">
        <f>IF(COUNTIFS(Orders[Customer ID],Orders[[#This Row],[Customer ID]],Orders[Order Month],Orders[[#This Row],[Order Month]],Orders[Order ID],"&lt;"&amp;Orders[[#This Row],[Order ID]])=0,1,0)</f>
        <v/>
      </c>
    </row>
    <row r="564">
      <c r="A564" s="18" t="n">
        <v>1560</v>
      </c>
      <c r="B564" s="19" t="n">
        <v>46250</v>
      </c>
      <c r="C564" s="18" t="inlineStr">
        <is>
          <t>T-210</t>
        </is>
      </c>
      <c r="D564" s="20" t="n">
        <v>360</v>
      </c>
      <c r="E564" s="21">
        <f>DATE(YEAR(Orders[[#This Row],[Order Date]]),MONTH(Orders[[#This Row],[Order Date]]),1)</f>
        <v/>
      </c>
      <c r="F564" s="21">
        <f>_xlfn.MINIFS(Orders[Order Month],Orders[Customer ID],Orders[[#This Row],[Customer ID]])</f>
        <v/>
      </c>
      <c r="G564" s="22">
        <f>(YEAR(Orders[[#This Row],[Order Month]])-YEAR(Orders[[#This Row],[First Month]]))*12+MONTH(Orders[[#This Row],[Order Month]])-MONTH(Orders[[#This Row],[First Month]])</f>
        <v/>
      </c>
      <c r="H564" s="22">
        <f>IF(COUNTIFS(Orders[Customer ID],Orders[[#This Row],[Customer ID]],Orders[Order Month],Orders[[#This Row],[Order Month]],Orders[Order ID],"&lt;"&amp;Orders[[#This Row],[Order ID]])=0,1,0)</f>
        <v/>
      </c>
    </row>
    <row r="565">
      <c r="A565" s="18" t="n">
        <v>1561</v>
      </c>
      <c r="B565" s="19" t="n">
        <v>46250</v>
      </c>
      <c r="C565" s="18" t="inlineStr">
        <is>
          <t>T-272</t>
        </is>
      </c>
      <c r="D565" s="20" t="n">
        <v>610</v>
      </c>
      <c r="E565" s="21">
        <f>DATE(YEAR(Orders[[#This Row],[Order Date]]),MONTH(Orders[[#This Row],[Order Date]]),1)</f>
        <v/>
      </c>
      <c r="F565" s="21">
        <f>_xlfn.MINIFS(Orders[Order Month],Orders[Customer ID],Orders[[#This Row],[Customer ID]])</f>
        <v/>
      </c>
      <c r="G565" s="22">
        <f>(YEAR(Orders[[#This Row],[Order Month]])-YEAR(Orders[[#This Row],[First Month]]))*12+MONTH(Orders[[#This Row],[Order Month]])-MONTH(Orders[[#This Row],[First Month]])</f>
        <v/>
      </c>
      <c r="H565" s="22">
        <f>IF(COUNTIFS(Orders[Customer ID],Orders[[#This Row],[Customer ID]],Orders[Order Month],Orders[[#This Row],[Order Month]],Orders[Order ID],"&lt;"&amp;Orders[[#This Row],[Order ID]])=0,1,0)</f>
        <v/>
      </c>
    </row>
    <row r="566">
      <c r="A566" s="18" t="n">
        <v>1562</v>
      </c>
      <c r="B566" s="19" t="n">
        <v>46251</v>
      </c>
      <c r="C566" s="18" t="inlineStr">
        <is>
          <t>T-216</t>
        </is>
      </c>
      <c r="D566" s="20" t="n">
        <v>340</v>
      </c>
      <c r="E566" s="21">
        <f>DATE(YEAR(Orders[[#This Row],[Order Date]]),MONTH(Orders[[#This Row],[Order Date]]),1)</f>
        <v/>
      </c>
      <c r="F566" s="21">
        <f>_xlfn.MINIFS(Orders[Order Month],Orders[Customer ID],Orders[[#This Row],[Customer ID]])</f>
        <v/>
      </c>
      <c r="G566" s="22">
        <f>(YEAR(Orders[[#This Row],[Order Month]])-YEAR(Orders[[#This Row],[First Month]]))*12+MONTH(Orders[[#This Row],[Order Month]])-MONTH(Orders[[#This Row],[First Month]])</f>
        <v/>
      </c>
      <c r="H566" s="22">
        <f>IF(COUNTIFS(Orders[Customer ID],Orders[[#This Row],[Customer ID]],Orders[Order Month],Orders[[#This Row],[Order Month]],Orders[Order ID],"&lt;"&amp;Orders[[#This Row],[Order ID]])=0,1,0)</f>
        <v/>
      </c>
    </row>
    <row r="567">
      <c r="A567" s="18" t="n">
        <v>1563</v>
      </c>
      <c r="B567" s="19" t="n">
        <v>46251</v>
      </c>
      <c r="C567" s="18" t="inlineStr">
        <is>
          <t>T-312</t>
        </is>
      </c>
      <c r="D567" s="20" t="n">
        <v>480</v>
      </c>
      <c r="E567" s="21">
        <f>DATE(YEAR(Orders[[#This Row],[Order Date]]),MONTH(Orders[[#This Row],[Order Date]]),1)</f>
        <v/>
      </c>
      <c r="F567" s="21">
        <f>_xlfn.MINIFS(Orders[Order Month],Orders[Customer ID],Orders[[#This Row],[Customer ID]])</f>
        <v/>
      </c>
      <c r="G567" s="22">
        <f>(YEAR(Orders[[#This Row],[Order Month]])-YEAR(Orders[[#This Row],[First Month]]))*12+MONTH(Orders[[#This Row],[Order Month]])-MONTH(Orders[[#This Row],[First Month]])</f>
        <v/>
      </c>
      <c r="H567" s="22">
        <f>IF(COUNTIFS(Orders[Customer ID],Orders[[#This Row],[Customer ID]],Orders[Order Month],Orders[[#This Row],[Order Month]],Orders[Order ID],"&lt;"&amp;Orders[[#This Row],[Order ID]])=0,1,0)</f>
        <v/>
      </c>
    </row>
    <row r="568">
      <c r="A568" s="18" t="n">
        <v>1564</v>
      </c>
      <c r="B568" s="19" t="n">
        <v>46251</v>
      </c>
      <c r="C568" s="18" t="inlineStr">
        <is>
          <t>T-341</t>
        </is>
      </c>
      <c r="D568" s="20" t="n">
        <v>890</v>
      </c>
      <c r="E568" s="21">
        <f>DATE(YEAR(Orders[[#This Row],[Order Date]]),MONTH(Orders[[#This Row],[Order Date]]),1)</f>
        <v/>
      </c>
      <c r="F568" s="21">
        <f>_xlfn.MINIFS(Orders[Order Month],Orders[Customer ID],Orders[[#This Row],[Customer ID]])</f>
        <v/>
      </c>
      <c r="G568" s="22">
        <f>(YEAR(Orders[[#This Row],[Order Month]])-YEAR(Orders[[#This Row],[First Month]]))*12+MONTH(Orders[[#This Row],[Order Month]])-MONTH(Orders[[#This Row],[First Month]])</f>
        <v/>
      </c>
      <c r="H568" s="22">
        <f>IF(COUNTIFS(Orders[Customer ID],Orders[[#This Row],[Customer ID]],Orders[Order Month],Orders[[#This Row],[Order Month]],Orders[Order ID],"&lt;"&amp;Orders[[#This Row],[Order ID]])=0,1,0)</f>
        <v/>
      </c>
    </row>
    <row r="569">
      <c r="A569" s="18" t="n">
        <v>1565</v>
      </c>
      <c r="B569" s="19" t="n">
        <v>46252</v>
      </c>
      <c r="C569" s="18" t="inlineStr">
        <is>
          <t>T-210</t>
        </is>
      </c>
      <c r="D569" s="20" t="n">
        <v>730</v>
      </c>
      <c r="E569" s="21">
        <f>DATE(YEAR(Orders[[#This Row],[Order Date]]),MONTH(Orders[[#This Row],[Order Date]]),1)</f>
        <v/>
      </c>
      <c r="F569" s="21">
        <f>_xlfn.MINIFS(Orders[Order Month],Orders[Customer ID],Orders[[#This Row],[Customer ID]])</f>
        <v/>
      </c>
      <c r="G569" s="22">
        <f>(YEAR(Orders[[#This Row],[Order Month]])-YEAR(Orders[[#This Row],[First Month]]))*12+MONTH(Orders[[#This Row],[Order Month]])-MONTH(Orders[[#This Row],[First Month]])</f>
        <v/>
      </c>
      <c r="H569" s="22">
        <f>IF(COUNTIFS(Orders[Customer ID],Orders[[#This Row],[Customer ID]],Orders[Order Month],Orders[[#This Row],[Order Month]],Orders[Order ID],"&lt;"&amp;Orders[[#This Row],[Order ID]])=0,1,0)</f>
        <v/>
      </c>
    </row>
    <row r="570">
      <c r="A570" s="18" t="n">
        <v>1566</v>
      </c>
      <c r="B570" s="19" t="n">
        <v>46252</v>
      </c>
      <c r="C570" s="18" t="inlineStr">
        <is>
          <t>T-216</t>
        </is>
      </c>
      <c r="D570" s="20" t="n">
        <v>240</v>
      </c>
      <c r="E570" s="21">
        <f>DATE(YEAR(Orders[[#This Row],[Order Date]]),MONTH(Orders[[#This Row],[Order Date]]),1)</f>
        <v/>
      </c>
      <c r="F570" s="21">
        <f>_xlfn.MINIFS(Orders[Order Month],Orders[Customer ID],Orders[[#This Row],[Customer ID]])</f>
        <v/>
      </c>
      <c r="G570" s="22">
        <f>(YEAR(Orders[[#This Row],[Order Month]])-YEAR(Orders[[#This Row],[First Month]]))*12+MONTH(Orders[[#This Row],[Order Month]])-MONTH(Orders[[#This Row],[First Month]])</f>
        <v/>
      </c>
      <c r="H570" s="22">
        <f>IF(COUNTIFS(Orders[Customer ID],Orders[[#This Row],[Customer ID]],Orders[Order Month],Orders[[#This Row],[Order Month]],Orders[Order ID],"&lt;"&amp;Orders[[#This Row],[Order ID]])=0,1,0)</f>
        <v/>
      </c>
    </row>
    <row r="571">
      <c r="A571" s="18" t="n">
        <v>1567</v>
      </c>
      <c r="B571" s="19" t="n">
        <v>46252</v>
      </c>
      <c r="C571" s="18" t="inlineStr">
        <is>
          <t>T-244</t>
        </is>
      </c>
      <c r="D571" s="20" t="n">
        <v>210</v>
      </c>
      <c r="E571" s="21">
        <f>DATE(YEAR(Orders[[#This Row],[Order Date]]),MONTH(Orders[[#This Row],[Order Date]]),1)</f>
        <v/>
      </c>
      <c r="F571" s="21">
        <f>_xlfn.MINIFS(Orders[Order Month],Orders[Customer ID],Orders[[#This Row],[Customer ID]])</f>
        <v/>
      </c>
      <c r="G571" s="22">
        <f>(YEAR(Orders[[#This Row],[Order Month]])-YEAR(Orders[[#This Row],[First Month]]))*12+MONTH(Orders[[#This Row],[Order Month]])-MONTH(Orders[[#This Row],[First Month]])</f>
        <v/>
      </c>
      <c r="H571" s="22">
        <f>IF(COUNTIFS(Orders[Customer ID],Orders[[#This Row],[Customer ID]],Orders[Order Month],Orders[[#This Row],[Order Month]],Orders[Order ID],"&lt;"&amp;Orders[[#This Row],[Order ID]])=0,1,0)</f>
        <v/>
      </c>
    </row>
    <row r="572">
      <c r="A572" s="18" t="n">
        <v>1568</v>
      </c>
      <c r="B572" s="19" t="n">
        <v>46252</v>
      </c>
      <c r="C572" s="18" t="inlineStr">
        <is>
          <t>T-283</t>
        </is>
      </c>
      <c r="D572" s="20" t="n">
        <v>490</v>
      </c>
      <c r="E572" s="21">
        <f>DATE(YEAR(Orders[[#This Row],[Order Date]]),MONTH(Orders[[#This Row],[Order Date]]),1)</f>
        <v/>
      </c>
      <c r="F572" s="21">
        <f>_xlfn.MINIFS(Orders[Order Month],Orders[Customer ID],Orders[[#This Row],[Customer ID]])</f>
        <v/>
      </c>
      <c r="G572" s="22">
        <f>(YEAR(Orders[[#This Row],[Order Month]])-YEAR(Orders[[#This Row],[First Month]]))*12+MONTH(Orders[[#This Row],[Order Month]])-MONTH(Orders[[#This Row],[First Month]])</f>
        <v/>
      </c>
      <c r="H572" s="22">
        <f>IF(COUNTIFS(Orders[Customer ID],Orders[[#This Row],[Customer ID]],Orders[Order Month],Orders[[#This Row],[Order Month]],Orders[Order ID],"&lt;"&amp;Orders[[#This Row],[Order ID]])=0,1,0)</f>
        <v/>
      </c>
    </row>
    <row r="573">
      <c r="A573" s="18" t="n">
        <v>1569</v>
      </c>
      <c r="B573" s="19" t="n">
        <v>46252</v>
      </c>
      <c r="C573" s="18" t="inlineStr">
        <is>
          <t>T-315</t>
        </is>
      </c>
      <c r="D573" s="20" t="n">
        <v>160</v>
      </c>
      <c r="E573" s="21">
        <f>DATE(YEAR(Orders[[#This Row],[Order Date]]),MONTH(Orders[[#This Row],[Order Date]]),1)</f>
        <v/>
      </c>
      <c r="F573" s="21">
        <f>_xlfn.MINIFS(Orders[Order Month],Orders[Customer ID],Orders[[#This Row],[Customer ID]])</f>
        <v/>
      </c>
      <c r="G573" s="22">
        <f>(YEAR(Orders[[#This Row],[Order Month]])-YEAR(Orders[[#This Row],[First Month]]))*12+MONTH(Orders[[#This Row],[Order Month]])-MONTH(Orders[[#This Row],[First Month]])</f>
        <v/>
      </c>
      <c r="H573" s="22">
        <f>IF(COUNTIFS(Orders[Customer ID],Orders[[#This Row],[Customer ID]],Orders[Order Month],Orders[[#This Row],[Order Month]],Orders[Order ID],"&lt;"&amp;Orders[[#This Row],[Order ID]])=0,1,0)</f>
        <v/>
      </c>
    </row>
    <row r="574">
      <c r="A574" s="18" t="n">
        <v>1570</v>
      </c>
      <c r="B574" s="19" t="n">
        <v>46253</v>
      </c>
      <c r="C574" s="18" t="inlineStr">
        <is>
          <t>T-272</t>
        </is>
      </c>
      <c r="D574" s="20" t="n">
        <v>630</v>
      </c>
      <c r="E574" s="21">
        <f>DATE(YEAR(Orders[[#This Row],[Order Date]]),MONTH(Orders[[#This Row],[Order Date]]),1)</f>
        <v/>
      </c>
      <c r="F574" s="21">
        <f>_xlfn.MINIFS(Orders[Order Month],Orders[Customer ID],Orders[[#This Row],[Customer ID]])</f>
        <v/>
      </c>
      <c r="G574" s="22">
        <f>(YEAR(Orders[[#This Row],[Order Month]])-YEAR(Orders[[#This Row],[First Month]]))*12+MONTH(Orders[[#This Row],[Order Month]])-MONTH(Orders[[#This Row],[First Month]])</f>
        <v/>
      </c>
      <c r="H574" s="22">
        <f>IF(COUNTIFS(Orders[Customer ID],Orders[[#This Row],[Customer ID]],Orders[Order Month],Orders[[#This Row],[Order Month]],Orders[Order ID],"&lt;"&amp;Orders[[#This Row],[Order ID]])=0,1,0)</f>
        <v/>
      </c>
    </row>
    <row r="575">
      <c r="A575" s="18" t="n">
        <v>1571</v>
      </c>
      <c r="B575" s="19" t="n">
        <v>46253</v>
      </c>
      <c r="C575" s="18" t="inlineStr">
        <is>
          <t>T-276</t>
        </is>
      </c>
      <c r="D575" s="20" t="n">
        <v>190</v>
      </c>
      <c r="E575" s="21">
        <f>DATE(YEAR(Orders[[#This Row],[Order Date]]),MONTH(Orders[[#This Row],[Order Date]]),1)</f>
        <v/>
      </c>
      <c r="F575" s="21">
        <f>_xlfn.MINIFS(Orders[Order Month],Orders[Customer ID],Orders[[#This Row],[Customer ID]])</f>
        <v/>
      </c>
      <c r="G575" s="22">
        <f>(YEAR(Orders[[#This Row],[Order Month]])-YEAR(Orders[[#This Row],[First Month]]))*12+MONTH(Orders[[#This Row],[Order Month]])-MONTH(Orders[[#This Row],[First Month]])</f>
        <v/>
      </c>
      <c r="H575" s="22">
        <f>IF(COUNTIFS(Orders[Customer ID],Orders[[#This Row],[Customer ID]],Orders[Order Month],Orders[[#This Row],[Order Month]],Orders[Order ID],"&lt;"&amp;Orders[[#This Row],[Order ID]])=0,1,0)</f>
        <v/>
      </c>
    </row>
    <row r="576">
      <c r="A576" s="18" t="n">
        <v>1572</v>
      </c>
      <c r="B576" s="19" t="n">
        <v>46253</v>
      </c>
      <c r="C576" s="18" t="inlineStr">
        <is>
          <t>T-281</t>
        </is>
      </c>
      <c r="D576" s="20" t="n">
        <v>280</v>
      </c>
      <c r="E576" s="21">
        <f>DATE(YEAR(Orders[[#This Row],[Order Date]]),MONTH(Orders[[#This Row],[Order Date]]),1)</f>
        <v/>
      </c>
      <c r="F576" s="21">
        <f>_xlfn.MINIFS(Orders[Order Month],Orders[Customer ID],Orders[[#This Row],[Customer ID]])</f>
        <v/>
      </c>
      <c r="G576" s="22">
        <f>(YEAR(Orders[[#This Row],[Order Month]])-YEAR(Orders[[#This Row],[First Month]]))*12+MONTH(Orders[[#This Row],[Order Month]])-MONTH(Orders[[#This Row],[First Month]])</f>
        <v/>
      </c>
      <c r="H576" s="22">
        <f>IF(COUNTIFS(Orders[Customer ID],Orders[[#This Row],[Customer ID]],Orders[Order Month],Orders[[#This Row],[Order Month]],Orders[Order ID],"&lt;"&amp;Orders[[#This Row],[Order ID]])=0,1,0)</f>
        <v/>
      </c>
    </row>
    <row r="577">
      <c r="A577" s="18" t="n">
        <v>1573</v>
      </c>
      <c r="B577" s="19" t="n">
        <v>46253</v>
      </c>
      <c r="C577" s="18" t="inlineStr">
        <is>
          <t>T-339</t>
        </is>
      </c>
      <c r="D577" s="20" t="n">
        <v>760</v>
      </c>
      <c r="E577" s="21">
        <f>DATE(YEAR(Orders[[#This Row],[Order Date]]),MONTH(Orders[[#This Row],[Order Date]]),1)</f>
        <v/>
      </c>
      <c r="F577" s="21">
        <f>_xlfn.MINIFS(Orders[Order Month],Orders[Customer ID],Orders[[#This Row],[Customer ID]])</f>
        <v/>
      </c>
      <c r="G577" s="22">
        <f>(YEAR(Orders[[#This Row],[Order Month]])-YEAR(Orders[[#This Row],[First Month]]))*12+MONTH(Orders[[#This Row],[Order Month]])-MONTH(Orders[[#This Row],[First Month]])</f>
        <v/>
      </c>
      <c r="H577" s="22">
        <f>IF(COUNTIFS(Orders[Customer ID],Orders[[#This Row],[Customer ID]],Orders[Order Month],Orders[[#This Row],[Order Month]],Orders[Order ID],"&lt;"&amp;Orders[[#This Row],[Order ID]])=0,1,0)</f>
        <v/>
      </c>
    </row>
    <row r="578">
      <c r="A578" s="18" t="n">
        <v>1574</v>
      </c>
      <c r="B578" s="19" t="n">
        <v>46254</v>
      </c>
      <c r="C578" s="18" t="inlineStr">
        <is>
          <t>T-294</t>
        </is>
      </c>
      <c r="D578" s="20" t="n">
        <v>620</v>
      </c>
      <c r="E578" s="21">
        <f>DATE(YEAR(Orders[[#This Row],[Order Date]]),MONTH(Orders[[#This Row],[Order Date]]),1)</f>
        <v/>
      </c>
      <c r="F578" s="21">
        <f>_xlfn.MINIFS(Orders[Order Month],Orders[Customer ID],Orders[[#This Row],[Customer ID]])</f>
        <v/>
      </c>
      <c r="G578" s="22">
        <f>(YEAR(Orders[[#This Row],[Order Month]])-YEAR(Orders[[#This Row],[First Month]]))*12+MONTH(Orders[[#This Row],[Order Month]])-MONTH(Orders[[#This Row],[First Month]])</f>
        <v/>
      </c>
      <c r="H578" s="22">
        <f>IF(COUNTIFS(Orders[Customer ID],Orders[[#This Row],[Customer ID]],Orders[Order Month],Orders[[#This Row],[Order Month]],Orders[Order ID],"&lt;"&amp;Orders[[#This Row],[Order ID]])=0,1,0)</f>
        <v/>
      </c>
    </row>
    <row r="579">
      <c r="A579" s="18" t="n">
        <v>1575</v>
      </c>
      <c r="B579" s="19" t="n">
        <v>46255</v>
      </c>
      <c r="C579" s="18" t="inlineStr">
        <is>
          <t>T-269</t>
        </is>
      </c>
      <c r="D579" s="20" t="n">
        <v>320</v>
      </c>
      <c r="E579" s="21">
        <f>DATE(YEAR(Orders[[#This Row],[Order Date]]),MONTH(Orders[[#This Row],[Order Date]]),1)</f>
        <v/>
      </c>
      <c r="F579" s="21">
        <f>_xlfn.MINIFS(Orders[Order Month],Orders[Customer ID],Orders[[#This Row],[Customer ID]])</f>
        <v/>
      </c>
      <c r="G579" s="22">
        <f>(YEAR(Orders[[#This Row],[Order Month]])-YEAR(Orders[[#This Row],[First Month]]))*12+MONTH(Orders[[#This Row],[Order Month]])-MONTH(Orders[[#This Row],[First Month]])</f>
        <v/>
      </c>
      <c r="H579" s="22">
        <f>IF(COUNTIFS(Orders[Customer ID],Orders[[#This Row],[Customer ID]],Orders[Order Month],Orders[[#This Row],[Order Month]],Orders[Order ID],"&lt;"&amp;Orders[[#This Row],[Order ID]])=0,1,0)</f>
        <v/>
      </c>
    </row>
    <row r="580">
      <c r="A580" s="18" t="n">
        <v>1576</v>
      </c>
      <c r="B580" s="19" t="n">
        <v>46256</v>
      </c>
      <c r="C580" s="18" t="inlineStr">
        <is>
          <t>T-253</t>
        </is>
      </c>
      <c r="D580" s="20" t="n">
        <v>420</v>
      </c>
      <c r="E580" s="21">
        <f>DATE(YEAR(Orders[[#This Row],[Order Date]]),MONTH(Orders[[#This Row],[Order Date]]),1)</f>
        <v/>
      </c>
      <c r="F580" s="21">
        <f>_xlfn.MINIFS(Orders[Order Month],Orders[Customer ID],Orders[[#This Row],[Customer ID]])</f>
        <v/>
      </c>
      <c r="G580" s="22">
        <f>(YEAR(Orders[[#This Row],[Order Month]])-YEAR(Orders[[#This Row],[First Month]]))*12+MONTH(Orders[[#This Row],[Order Month]])-MONTH(Orders[[#This Row],[First Month]])</f>
        <v/>
      </c>
      <c r="H580" s="22">
        <f>IF(COUNTIFS(Orders[Customer ID],Orders[[#This Row],[Customer ID]],Orders[Order Month],Orders[[#This Row],[Order Month]],Orders[Order ID],"&lt;"&amp;Orders[[#This Row],[Order ID]])=0,1,0)</f>
        <v/>
      </c>
    </row>
    <row r="581">
      <c r="A581" s="18" t="n">
        <v>1577</v>
      </c>
      <c r="B581" s="19" t="n">
        <v>46256</v>
      </c>
      <c r="C581" s="18" t="inlineStr">
        <is>
          <t>T-289</t>
        </is>
      </c>
      <c r="D581" s="20" t="n">
        <v>620</v>
      </c>
      <c r="E581" s="21">
        <f>DATE(YEAR(Orders[[#This Row],[Order Date]]),MONTH(Orders[[#This Row],[Order Date]]),1)</f>
        <v/>
      </c>
      <c r="F581" s="21">
        <f>_xlfn.MINIFS(Orders[Order Month],Orders[Customer ID],Orders[[#This Row],[Customer ID]])</f>
        <v/>
      </c>
      <c r="G581" s="22">
        <f>(YEAR(Orders[[#This Row],[Order Month]])-YEAR(Orders[[#This Row],[First Month]]))*12+MONTH(Orders[[#This Row],[Order Month]])-MONTH(Orders[[#This Row],[First Month]])</f>
        <v/>
      </c>
      <c r="H581" s="22">
        <f>IF(COUNTIFS(Orders[Customer ID],Orders[[#This Row],[Customer ID]],Orders[Order Month],Orders[[#This Row],[Order Month]],Orders[Order ID],"&lt;"&amp;Orders[[#This Row],[Order ID]])=0,1,0)</f>
        <v/>
      </c>
    </row>
    <row r="582">
      <c r="A582" s="18" t="n">
        <v>1578</v>
      </c>
      <c r="B582" s="19" t="n">
        <v>46257</v>
      </c>
      <c r="C582" s="18" t="inlineStr">
        <is>
          <t>T-320</t>
        </is>
      </c>
      <c r="D582" s="20" t="n">
        <v>240</v>
      </c>
      <c r="E582" s="21">
        <f>DATE(YEAR(Orders[[#This Row],[Order Date]]),MONTH(Orders[[#This Row],[Order Date]]),1)</f>
        <v/>
      </c>
      <c r="F582" s="21">
        <f>_xlfn.MINIFS(Orders[Order Month],Orders[Customer ID],Orders[[#This Row],[Customer ID]])</f>
        <v/>
      </c>
      <c r="G582" s="22">
        <f>(YEAR(Orders[[#This Row],[Order Month]])-YEAR(Orders[[#This Row],[First Month]]))*12+MONTH(Orders[[#This Row],[Order Month]])-MONTH(Orders[[#This Row],[First Month]])</f>
        <v/>
      </c>
      <c r="H582" s="22">
        <f>IF(COUNTIFS(Orders[Customer ID],Orders[[#This Row],[Customer ID]],Orders[Order Month],Orders[[#This Row],[Order Month]],Orders[Order ID],"&lt;"&amp;Orders[[#This Row],[Order ID]])=0,1,0)</f>
        <v/>
      </c>
    </row>
    <row r="583">
      <c r="A583" s="18" t="n">
        <v>1579</v>
      </c>
      <c r="B583" s="19" t="n">
        <v>46257</v>
      </c>
      <c r="C583" s="18" t="inlineStr">
        <is>
          <t>T-336</t>
        </is>
      </c>
      <c r="D583" s="20" t="n">
        <v>380</v>
      </c>
      <c r="E583" s="21">
        <f>DATE(YEAR(Orders[[#This Row],[Order Date]]),MONTH(Orders[[#This Row],[Order Date]]),1)</f>
        <v/>
      </c>
      <c r="F583" s="21">
        <f>_xlfn.MINIFS(Orders[Order Month],Orders[Customer ID],Orders[[#This Row],[Customer ID]])</f>
        <v/>
      </c>
      <c r="G583" s="22">
        <f>(YEAR(Orders[[#This Row],[Order Month]])-YEAR(Orders[[#This Row],[First Month]]))*12+MONTH(Orders[[#This Row],[Order Month]])-MONTH(Orders[[#This Row],[First Month]])</f>
        <v/>
      </c>
      <c r="H583" s="22">
        <f>IF(COUNTIFS(Orders[Customer ID],Orders[[#This Row],[Customer ID]],Orders[Order Month],Orders[[#This Row],[Order Month]],Orders[Order ID],"&lt;"&amp;Orders[[#This Row],[Order ID]])=0,1,0)</f>
        <v/>
      </c>
    </row>
    <row r="584">
      <c r="A584" s="18" t="n">
        <v>1580</v>
      </c>
      <c r="B584" s="19" t="n">
        <v>46257</v>
      </c>
      <c r="C584" s="18" t="inlineStr">
        <is>
          <t>T-343</t>
        </is>
      </c>
      <c r="D584" s="20" t="n">
        <v>400</v>
      </c>
      <c r="E584" s="21">
        <f>DATE(YEAR(Orders[[#This Row],[Order Date]]),MONTH(Orders[[#This Row],[Order Date]]),1)</f>
        <v/>
      </c>
      <c r="F584" s="21">
        <f>_xlfn.MINIFS(Orders[Order Month],Orders[Customer ID],Orders[[#This Row],[Customer ID]])</f>
        <v/>
      </c>
      <c r="G584" s="22">
        <f>(YEAR(Orders[[#This Row],[Order Month]])-YEAR(Orders[[#This Row],[First Month]]))*12+MONTH(Orders[[#This Row],[Order Month]])-MONTH(Orders[[#This Row],[First Month]])</f>
        <v/>
      </c>
      <c r="H584" s="22">
        <f>IF(COUNTIFS(Orders[Customer ID],Orders[[#This Row],[Customer ID]],Orders[Order Month],Orders[[#This Row],[Order Month]],Orders[Order ID],"&lt;"&amp;Orders[[#This Row],[Order ID]])=0,1,0)</f>
        <v/>
      </c>
    </row>
    <row r="585">
      <c r="A585" s="18" t="n">
        <v>1581</v>
      </c>
      <c r="B585" s="19" t="n">
        <v>46258</v>
      </c>
      <c r="C585" s="18" t="inlineStr">
        <is>
          <t>T-267</t>
        </is>
      </c>
      <c r="D585" s="20" t="n">
        <v>440</v>
      </c>
      <c r="E585" s="21">
        <f>DATE(YEAR(Orders[[#This Row],[Order Date]]),MONTH(Orders[[#This Row],[Order Date]]),1)</f>
        <v/>
      </c>
      <c r="F585" s="21">
        <f>_xlfn.MINIFS(Orders[Order Month],Orders[Customer ID],Orders[[#This Row],[Customer ID]])</f>
        <v/>
      </c>
      <c r="G585" s="22">
        <f>(YEAR(Orders[[#This Row],[Order Month]])-YEAR(Orders[[#This Row],[First Month]]))*12+MONTH(Orders[[#This Row],[Order Month]])-MONTH(Orders[[#This Row],[First Month]])</f>
        <v/>
      </c>
      <c r="H585" s="22">
        <f>IF(COUNTIFS(Orders[Customer ID],Orders[[#This Row],[Customer ID]],Orders[Order Month],Orders[[#This Row],[Order Month]],Orders[Order ID],"&lt;"&amp;Orders[[#This Row],[Order ID]])=0,1,0)</f>
        <v/>
      </c>
    </row>
    <row r="586">
      <c r="A586" s="18" t="n">
        <v>1582</v>
      </c>
      <c r="B586" s="19" t="n">
        <v>46258</v>
      </c>
      <c r="C586" s="18" t="inlineStr">
        <is>
          <t>T-276</t>
        </is>
      </c>
      <c r="D586" s="20" t="n">
        <v>160</v>
      </c>
      <c r="E586" s="21">
        <f>DATE(YEAR(Orders[[#This Row],[Order Date]]),MONTH(Orders[[#This Row],[Order Date]]),1)</f>
        <v/>
      </c>
      <c r="F586" s="21">
        <f>_xlfn.MINIFS(Orders[Order Month],Orders[Customer ID],Orders[[#This Row],[Customer ID]])</f>
        <v/>
      </c>
      <c r="G586" s="22">
        <f>(YEAR(Orders[[#This Row],[Order Month]])-YEAR(Orders[[#This Row],[First Month]]))*12+MONTH(Orders[[#This Row],[Order Month]])-MONTH(Orders[[#This Row],[First Month]])</f>
        <v/>
      </c>
      <c r="H586" s="22">
        <f>IF(COUNTIFS(Orders[Customer ID],Orders[[#This Row],[Customer ID]],Orders[Order Month],Orders[[#This Row],[Order Month]],Orders[Order ID],"&lt;"&amp;Orders[[#This Row],[Order ID]])=0,1,0)</f>
        <v/>
      </c>
    </row>
    <row r="587">
      <c r="A587" s="18" t="n">
        <v>1583</v>
      </c>
      <c r="B587" s="19" t="n">
        <v>46258</v>
      </c>
      <c r="C587" s="18" t="inlineStr">
        <is>
          <t>T-329</t>
        </is>
      </c>
      <c r="D587" s="20" t="n">
        <v>710</v>
      </c>
      <c r="E587" s="21">
        <f>DATE(YEAR(Orders[[#This Row],[Order Date]]),MONTH(Orders[[#This Row],[Order Date]]),1)</f>
        <v/>
      </c>
      <c r="F587" s="21">
        <f>_xlfn.MINIFS(Orders[Order Month],Orders[Customer ID],Orders[[#This Row],[Customer ID]])</f>
        <v/>
      </c>
      <c r="G587" s="22">
        <f>(YEAR(Orders[[#This Row],[Order Month]])-YEAR(Orders[[#This Row],[First Month]]))*12+MONTH(Orders[[#This Row],[Order Month]])-MONTH(Orders[[#This Row],[First Month]])</f>
        <v/>
      </c>
      <c r="H587" s="22">
        <f>IF(COUNTIFS(Orders[Customer ID],Orders[[#This Row],[Customer ID]],Orders[Order Month],Orders[[#This Row],[Order Month]],Orders[Order ID],"&lt;"&amp;Orders[[#This Row],[Order ID]])=0,1,0)</f>
        <v/>
      </c>
    </row>
    <row r="588">
      <c r="A588" s="18" t="n">
        <v>1584</v>
      </c>
      <c r="B588" s="19" t="n">
        <v>46259</v>
      </c>
      <c r="C588" s="18" t="inlineStr">
        <is>
          <t>T-210</t>
        </is>
      </c>
      <c r="D588" s="20" t="n">
        <v>480</v>
      </c>
      <c r="E588" s="21">
        <f>DATE(YEAR(Orders[[#This Row],[Order Date]]),MONTH(Orders[[#This Row],[Order Date]]),1)</f>
        <v/>
      </c>
      <c r="F588" s="21">
        <f>_xlfn.MINIFS(Orders[Order Month],Orders[Customer ID],Orders[[#This Row],[Customer ID]])</f>
        <v/>
      </c>
      <c r="G588" s="22">
        <f>(YEAR(Orders[[#This Row],[Order Month]])-YEAR(Orders[[#This Row],[First Month]]))*12+MONTH(Orders[[#This Row],[Order Month]])-MONTH(Orders[[#This Row],[First Month]])</f>
        <v/>
      </c>
      <c r="H588" s="22">
        <f>IF(COUNTIFS(Orders[Customer ID],Orders[[#This Row],[Customer ID]],Orders[Order Month],Orders[[#This Row],[Order Month]],Orders[Order ID],"&lt;"&amp;Orders[[#This Row],[Order ID]])=0,1,0)</f>
        <v/>
      </c>
    </row>
    <row r="589">
      <c r="A589" s="18" t="n">
        <v>1585</v>
      </c>
      <c r="B589" s="19" t="n">
        <v>46259</v>
      </c>
      <c r="C589" s="18" t="inlineStr">
        <is>
          <t>T-255</t>
        </is>
      </c>
      <c r="D589" s="20" t="n">
        <v>460</v>
      </c>
      <c r="E589" s="21">
        <f>DATE(YEAR(Orders[[#This Row],[Order Date]]),MONTH(Orders[[#This Row],[Order Date]]),1)</f>
        <v/>
      </c>
      <c r="F589" s="21">
        <f>_xlfn.MINIFS(Orders[Order Month],Orders[Customer ID],Orders[[#This Row],[Customer ID]])</f>
        <v/>
      </c>
      <c r="G589" s="22">
        <f>(YEAR(Orders[[#This Row],[Order Month]])-YEAR(Orders[[#This Row],[First Month]]))*12+MONTH(Orders[[#This Row],[Order Month]])-MONTH(Orders[[#This Row],[First Month]])</f>
        <v/>
      </c>
      <c r="H589" s="22">
        <f>IF(COUNTIFS(Orders[Customer ID],Orders[[#This Row],[Customer ID]],Orders[Order Month],Orders[[#This Row],[Order Month]],Orders[Order ID],"&lt;"&amp;Orders[[#This Row],[Order ID]])=0,1,0)</f>
        <v/>
      </c>
    </row>
    <row r="590">
      <c r="A590" s="18" t="n">
        <v>1586</v>
      </c>
      <c r="B590" s="19" t="n">
        <v>46259</v>
      </c>
      <c r="C590" s="18" t="inlineStr">
        <is>
          <t>T-322</t>
        </is>
      </c>
      <c r="D590" s="20" t="n">
        <v>210</v>
      </c>
      <c r="E590" s="21">
        <f>DATE(YEAR(Orders[[#This Row],[Order Date]]),MONTH(Orders[[#This Row],[Order Date]]),1)</f>
        <v/>
      </c>
      <c r="F590" s="21">
        <f>_xlfn.MINIFS(Orders[Order Month],Orders[Customer ID],Orders[[#This Row],[Customer ID]])</f>
        <v/>
      </c>
      <c r="G590" s="22">
        <f>(YEAR(Orders[[#This Row],[Order Month]])-YEAR(Orders[[#This Row],[First Month]]))*12+MONTH(Orders[[#This Row],[Order Month]])-MONTH(Orders[[#This Row],[First Month]])</f>
        <v/>
      </c>
      <c r="H590" s="22">
        <f>IF(COUNTIFS(Orders[Customer ID],Orders[[#This Row],[Customer ID]],Orders[Order Month],Orders[[#This Row],[Order Month]],Orders[Order ID],"&lt;"&amp;Orders[[#This Row],[Order ID]])=0,1,0)</f>
        <v/>
      </c>
    </row>
    <row r="591">
      <c r="A591" s="18" t="n">
        <v>1587</v>
      </c>
      <c r="B591" s="19" t="n">
        <v>46259</v>
      </c>
      <c r="C591" s="18" t="inlineStr">
        <is>
          <t>T-336</t>
        </is>
      </c>
      <c r="D591" s="20" t="n">
        <v>700</v>
      </c>
      <c r="E591" s="21">
        <f>DATE(YEAR(Orders[[#This Row],[Order Date]]),MONTH(Orders[[#This Row],[Order Date]]),1)</f>
        <v/>
      </c>
      <c r="F591" s="21">
        <f>_xlfn.MINIFS(Orders[Order Month],Orders[Customer ID],Orders[[#This Row],[Customer ID]])</f>
        <v/>
      </c>
      <c r="G591" s="22">
        <f>(YEAR(Orders[[#This Row],[Order Month]])-YEAR(Orders[[#This Row],[First Month]]))*12+MONTH(Orders[[#This Row],[Order Month]])-MONTH(Orders[[#This Row],[First Month]])</f>
        <v/>
      </c>
      <c r="H591" s="22">
        <f>IF(COUNTIFS(Orders[Customer ID],Orders[[#This Row],[Customer ID]],Orders[Order Month],Orders[[#This Row],[Order Month]],Orders[Order ID],"&lt;"&amp;Orders[[#This Row],[Order ID]])=0,1,0)</f>
        <v/>
      </c>
    </row>
    <row r="592">
      <c r="A592" s="18" t="n">
        <v>1588</v>
      </c>
      <c r="B592" s="19" t="n">
        <v>46259</v>
      </c>
      <c r="C592" s="18" t="inlineStr">
        <is>
          <t>T-341</t>
        </is>
      </c>
      <c r="D592" s="20" t="n">
        <v>720</v>
      </c>
      <c r="E592" s="21">
        <f>DATE(YEAR(Orders[[#This Row],[Order Date]]),MONTH(Orders[[#This Row],[Order Date]]),1)</f>
        <v/>
      </c>
      <c r="F592" s="21">
        <f>_xlfn.MINIFS(Orders[Order Month],Orders[Customer ID],Orders[[#This Row],[Customer ID]])</f>
        <v/>
      </c>
      <c r="G592" s="22">
        <f>(YEAR(Orders[[#This Row],[Order Month]])-YEAR(Orders[[#This Row],[First Month]]))*12+MONTH(Orders[[#This Row],[Order Month]])-MONTH(Orders[[#This Row],[First Month]])</f>
        <v/>
      </c>
      <c r="H592" s="22">
        <f>IF(COUNTIFS(Orders[Customer ID],Orders[[#This Row],[Customer ID]],Orders[Order Month],Orders[[#This Row],[Order Month]],Orders[Order ID],"&lt;"&amp;Orders[[#This Row],[Order ID]])=0,1,0)</f>
        <v/>
      </c>
    </row>
    <row r="593">
      <c r="A593" s="18" t="n">
        <v>1589</v>
      </c>
      <c r="B593" s="19" t="n">
        <v>46259</v>
      </c>
      <c r="C593" s="18" t="inlineStr">
        <is>
          <t>T-346</t>
        </is>
      </c>
      <c r="D593" s="20" t="n">
        <v>230</v>
      </c>
      <c r="E593" s="21">
        <f>DATE(YEAR(Orders[[#This Row],[Order Date]]),MONTH(Orders[[#This Row],[Order Date]]),1)</f>
        <v/>
      </c>
      <c r="F593" s="21">
        <f>_xlfn.MINIFS(Orders[Order Month],Orders[Customer ID],Orders[[#This Row],[Customer ID]])</f>
        <v/>
      </c>
      <c r="G593" s="22">
        <f>(YEAR(Orders[[#This Row],[Order Month]])-YEAR(Orders[[#This Row],[First Month]]))*12+MONTH(Orders[[#This Row],[Order Month]])-MONTH(Orders[[#This Row],[First Month]])</f>
        <v/>
      </c>
      <c r="H593" s="22">
        <f>IF(COUNTIFS(Orders[Customer ID],Orders[[#This Row],[Customer ID]],Orders[Order Month],Orders[[#This Row],[Order Month]],Orders[Order ID],"&lt;"&amp;Orders[[#This Row],[Order ID]])=0,1,0)</f>
        <v/>
      </c>
    </row>
    <row r="594">
      <c r="A594" s="18" t="n">
        <v>1590</v>
      </c>
      <c r="B594" s="19" t="n">
        <v>46260</v>
      </c>
      <c r="C594" s="18" t="inlineStr">
        <is>
          <t>T-302</t>
        </is>
      </c>
      <c r="D594" s="20" t="n">
        <v>200</v>
      </c>
      <c r="E594" s="21">
        <f>DATE(YEAR(Orders[[#This Row],[Order Date]]),MONTH(Orders[[#This Row],[Order Date]]),1)</f>
        <v/>
      </c>
      <c r="F594" s="21">
        <f>_xlfn.MINIFS(Orders[Order Month],Orders[Customer ID],Orders[[#This Row],[Customer ID]])</f>
        <v/>
      </c>
      <c r="G594" s="22">
        <f>(YEAR(Orders[[#This Row],[Order Month]])-YEAR(Orders[[#This Row],[First Month]]))*12+MONTH(Orders[[#This Row],[Order Month]])-MONTH(Orders[[#This Row],[First Month]])</f>
        <v/>
      </c>
      <c r="H594" s="22">
        <f>IF(COUNTIFS(Orders[Customer ID],Orders[[#This Row],[Customer ID]],Orders[Order Month],Orders[[#This Row],[Order Month]],Orders[Order ID],"&lt;"&amp;Orders[[#This Row],[Order ID]])=0,1,0)</f>
        <v/>
      </c>
    </row>
    <row r="595">
      <c r="A595" s="18" t="n">
        <v>1591</v>
      </c>
      <c r="B595" s="19" t="n">
        <v>46261</v>
      </c>
      <c r="C595" s="18" t="inlineStr">
        <is>
          <t>T-329</t>
        </is>
      </c>
      <c r="D595" s="20" t="n">
        <v>560</v>
      </c>
      <c r="E595" s="21">
        <f>DATE(YEAR(Orders[[#This Row],[Order Date]]),MONTH(Orders[[#This Row],[Order Date]]),1)</f>
        <v/>
      </c>
      <c r="F595" s="21">
        <f>_xlfn.MINIFS(Orders[Order Month],Orders[Customer ID],Orders[[#This Row],[Customer ID]])</f>
        <v/>
      </c>
      <c r="G595" s="22">
        <f>(YEAR(Orders[[#This Row],[Order Month]])-YEAR(Orders[[#This Row],[First Month]]))*12+MONTH(Orders[[#This Row],[Order Month]])-MONTH(Orders[[#This Row],[First Month]])</f>
        <v/>
      </c>
      <c r="H595" s="22">
        <f>IF(COUNTIFS(Orders[Customer ID],Orders[[#This Row],[Customer ID]],Orders[Order Month],Orders[[#This Row],[Order Month]],Orders[Order ID],"&lt;"&amp;Orders[[#This Row],[Order ID]])=0,1,0)</f>
        <v/>
      </c>
    </row>
    <row r="596">
      <c r="A596" s="18" t="n">
        <v>1592</v>
      </c>
      <c r="B596" s="19" t="n">
        <v>46261</v>
      </c>
      <c r="C596" s="18" t="inlineStr">
        <is>
          <t>T-333</t>
        </is>
      </c>
      <c r="D596" s="20" t="n">
        <v>800</v>
      </c>
      <c r="E596" s="21">
        <f>DATE(YEAR(Orders[[#This Row],[Order Date]]),MONTH(Orders[[#This Row],[Order Date]]),1)</f>
        <v/>
      </c>
      <c r="F596" s="21">
        <f>_xlfn.MINIFS(Orders[Order Month],Orders[Customer ID],Orders[[#This Row],[Customer ID]])</f>
        <v/>
      </c>
      <c r="G596" s="22">
        <f>(YEAR(Orders[[#This Row],[Order Month]])-YEAR(Orders[[#This Row],[First Month]]))*12+MONTH(Orders[[#This Row],[Order Month]])-MONTH(Orders[[#This Row],[First Month]])</f>
        <v/>
      </c>
      <c r="H596" s="22">
        <f>IF(COUNTIFS(Orders[Customer ID],Orders[[#This Row],[Customer ID]],Orders[Order Month],Orders[[#This Row],[Order Month]],Orders[Order ID],"&lt;"&amp;Orders[[#This Row],[Order ID]])=0,1,0)</f>
        <v/>
      </c>
    </row>
    <row r="597">
      <c r="A597" s="18" t="n">
        <v>1593</v>
      </c>
      <c r="B597" s="19" t="n">
        <v>46263</v>
      </c>
      <c r="C597" s="18" t="inlineStr">
        <is>
          <t>T-255</t>
        </is>
      </c>
      <c r="D597" s="20" t="n">
        <v>360</v>
      </c>
      <c r="E597" s="21">
        <f>DATE(YEAR(Orders[[#This Row],[Order Date]]),MONTH(Orders[[#This Row],[Order Date]]),1)</f>
        <v/>
      </c>
      <c r="F597" s="21">
        <f>_xlfn.MINIFS(Orders[Order Month],Orders[Customer ID],Orders[[#This Row],[Customer ID]])</f>
        <v/>
      </c>
      <c r="G597" s="22">
        <f>(YEAR(Orders[[#This Row],[Order Month]])-YEAR(Orders[[#This Row],[First Month]]))*12+MONTH(Orders[[#This Row],[Order Month]])-MONTH(Orders[[#This Row],[First Month]])</f>
        <v/>
      </c>
      <c r="H597" s="22">
        <f>IF(COUNTIFS(Orders[Customer ID],Orders[[#This Row],[Customer ID]],Orders[Order Month],Orders[[#This Row],[Order Month]],Orders[Order ID],"&lt;"&amp;Orders[[#This Row],[Order ID]])=0,1,0)</f>
        <v/>
      </c>
    </row>
    <row r="598">
      <c r="A598" s="18" t="n">
        <v>1594</v>
      </c>
      <c r="B598" s="19" t="n">
        <v>46263</v>
      </c>
      <c r="C598" s="18" t="inlineStr">
        <is>
          <t>T-278</t>
        </is>
      </c>
      <c r="D598" s="20" t="n">
        <v>810</v>
      </c>
      <c r="E598" s="21">
        <f>DATE(YEAR(Orders[[#This Row],[Order Date]]),MONTH(Orders[[#This Row],[Order Date]]),1)</f>
        <v/>
      </c>
      <c r="F598" s="21">
        <f>_xlfn.MINIFS(Orders[Order Month],Orders[Customer ID],Orders[[#This Row],[Customer ID]])</f>
        <v/>
      </c>
      <c r="G598" s="22">
        <f>(YEAR(Orders[[#This Row],[Order Month]])-YEAR(Orders[[#This Row],[First Month]]))*12+MONTH(Orders[[#This Row],[Order Month]])-MONTH(Orders[[#This Row],[First Month]])</f>
        <v/>
      </c>
      <c r="H598" s="22">
        <f>IF(COUNTIFS(Orders[Customer ID],Orders[[#This Row],[Customer ID]],Orders[Order Month],Orders[[#This Row],[Order Month]],Orders[Order ID],"&lt;"&amp;Orders[[#This Row],[Order ID]])=0,1,0)</f>
        <v/>
      </c>
    </row>
    <row r="599">
      <c r="A599" s="18" t="n">
        <v>1595</v>
      </c>
      <c r="B599" s="19" t="n">
        <v>46263</v>
      </c>
      <c r="C599" s="18" t="inlineStr">
        <is>
          <t>T-300</t>
        </is>
      </c>
      <c r="D599" s="20" t="n">
        <v>540</v>
      </c>
      <c r="E599" s="21">
        <f>DATE(YEAR(Orders[[#This Row],[Order Date]]),MONTH(Orders[[#This Row],[Order Date]]),1)</f>
        <v/>
      </c>
      <c r="F599" s="21">
        <f>_xlfn.MINIFS(Orders[Order Month],Orders[Customer ID],Orders[[#This Row],[Customer ID]])</f>
        <v/>
      </c>
      <c r="G599" s="22">
        <f>(YEAR(Orders[[#This Row],[Order Month]])-YEAR(Orders[[#This Row],[First Month]]))*12+MONTH(Orders[[#This Row],[Order Month]])-MONTH(Orders[[#This Row],[First Month]])</f>
        <v/>
      </c>
      <c r="H599" s="22">
        <f>IF(COUNTIFS(Orders[Customer ID],Orders[[#This Row],[Customer ID]],Orders[Order Month],Orders[[#This Row],[Order Month]],Orders[Order ID],"&lt;"&amp;Orders[[#This Row],[Order ID]])=0,1,0)</f>
        <v/>
      </c>
    </row>
    <row r="600">
      <c r="A600" s="18" t="n">
        <v>1596</v>
      </c>
      <c r="B600" s="19" t="n">
        <v>46263</v>
      </c>
      <c r="C600" s="18" t="inlineStr">
        <is>
          <t>T-338</t>
        </is>
      </c>
      <c r="D600" s="20" t="n">
        <v>260</v>
      </c>
      <c r="E600" s="21">
        <f>DATE(YEAR(Orders[[#This Row],[Order Date]]),MONTH(Orders[[#This Row],[Order Date]]),1)</f>
        <v/>
      </c>
      <c r="F600" s="21">
        <f>_xlfn.MINIFS(Orders[Order Month],Orders[Customer ID],Orders[[#This Row],[Customer ID]])</f>
        <v/>
      </c>
      <c r="G600" s="22">
        <f>(YEAR(Orders[[#This Row],[Order Month]])-YEAR(Orders[[#This Row],[First Month]]))*12+MONTH(Orders[[#This Row],[Order Month]])-MONTH(Orders[[#This Row],[First Month]])</f>
        <v/>
      </c>
      <c r="H600" s="22">
        <f>IF(COUNTIFS(Orders[Customer ID],Orders[[#This Row],[Customer ID]],Orders[Order Month],Orders[[#This Row],[Order Month]],Orders[Order ID],"&lt;"&amp;Orders[[#This Row],[Order ID]])=0,1,0)</f>
        <v/>
      </c>
    </row>
    <row r="601">
      <c r="A601" s="18" t="n">
        <v>1597</v>
      </c>
      <c r="B601" s="19" t="n">
        <v>46264</v>
      </c>
      <c r="C601" s="18" t="inlineStr">
        <is>
          <t>T-252</t>
        </is>
      </c>
      <c r="D601" s="20" t="n">
        <v>710</v>
      </c>
      <c r="E601" s="21">
        <f>DATE(YEAR(Orders[[#This Row],[Order Date]]),MONTH(Orders[[#This Row],[Order Date]]),1)</f>
        <v/>
      </c>
      <c r="F601" s="21">
        <f>_xlfn.MINIFS(Orders[Order Month],Orders[Customer ID],Orders[[#This Row],[Customer ID]])</f>
        <v/>
      </c>
      <c r="G601" s="22">
        <f>(YEAR(Orders[[#This Row],[Order Month]])-YEAR(Orders[[#This Row],[First Month]]))*12+MONTH(Orders[[#This Row],[Order Month]])-MONTH(Orders[[#This Row],[First Month]])</f>
        <v/>
      </c>
      <c r="H601" s="22">
        <f>IF(COUNTIFS(Orders[Customer ID],Orders[[#This Row],[Customer ID]],Orders[Order Month],Orders[[#This Row],[Order Month]],Orders[Order ID],"&lt;"&amp;Orders[[#This Row],[Order ID]])=0,1,0)</f>
        <v/>
      </c>
    </row>
    <row r="602">
      <c r="A602" s="18" t="n">
        <v>1598</v>
      </c>
      <c r="B602" s="19" t="n">
        <v>46264</v>
      </c>
      <c r="C602" s="18" t="inlineStr">
        <is>
          <t>T-336</t>
        </is>
      </c>
      <c r="D602" s="20" t="n">
        <v>340</v>
      </c>
      <c r="E602" s="21">
        <f>DATE(YEAR(Orders[[#This Row],[Order Date]]),MONTH(Orders[[#This Row],[Order Date]]),1)</f>
        <v/>
      </c>
      <c r="F602" s="21">
        <f>_xlfn.MINIFS(Orders[Order Month],Orders[Customer ID],Orders[[#This Row],[Customer ID]])</f>
        <v/>
      </c>
      <c r="G602" s="22">
        <f>(YEAR(Orders[[#This Row],[Order Month]])-YEAR(Orders[[#This Row],[First Month]]))*12+MONTH(Orders[[#This Row],[Order Month]])-MONTH(Orders[[#This Row],[First Month]])</f>
        <v/>
      </c>
      <c r="H602" s="22">
        <f>IF(COUNTIFS(Orders[Customer ID],Orders[[#This Row],[Customer ID]],Orders[Order Month],Orders[[#This Row],[Order Month]],Orders[Order ID],"&lt;"&amp;Orders[[#This Row],[Order ID]])=0,1,0)</f>
        <v/>
      </c>
    </row>
    <row r="603">
      <c r="A603" s="18" t="n">
        <v>1599</v>
      </c>
      <c r="B603" s="19" t="n">
        <v>46265</v>
      </c>
      <c r="C603" s="18" t="inlineStr">
        <is>
          <t>T-246</t>
        </is>
      </c>
      <c r="D603" s="20" t="n">
        <v>870</v>
      </c>
      <c r="E603" s="21">
        <f>DATE(YEAR(Orders[[#This Row],[Order Date]]),MONTH(Orders[[#This Row],[Order Date]]),1)</f>
        <v/>
      </c>
      <c r="F603" s="21">
        <f>_xlfn.MINIFS(Orders[Order Month],Orders[Customer ID],Orders[[#This Row],[Customer ID]])</f>
        <v/>
      </c>
      <c r="G603" s="22">
        <f>(YEAR(Orders[[#This Row],[Order Month]])-YEAR(Orders[[#This Row],[First Month]]))*12+MONTH(Orders[[#This Row],[Order Month]])-MONTH(Orders[[#This Row],[First Month]])</f>
        <v/>
      </c>
      <c r="H603" s="22">
        <f>IF(COUNTIFS(Orders[Customer ID],Orders[[#This Row],[Customer ID]],Orders[Order Month],Orders[[#This Row],[Order Month]],Orders[Order ID],"&lt;"&amp;Orders[[#This Row],[Order ID]])=0,1,0)</f>
        <v/>
      </c>
    </row>
    <row r="604">
      <c r="A604" s="18" t="n">
        <v>1600</v>
      </c>
      <c r="B604" s="19" t="n">
        <v>46265</v>
      </c>
      <c r="C604" s="18" t="inlineStr">
        <is>
          <t>T-248</t>
        </is>
      </c>
      <c r="D604" s="20" t="n">
        <v>420</v>
      </c>
      <c r="E604" s="21">
        <f>DATE(YEAR(Orders[[#This Row],[Order Date]]),MONTH(Orders[[#This Row],[Order Date]]),1)</f>
        <v/>
      </c>
      <c r="F604" s="21">
        <f>_xlfn.MINIFS(Orders[Order Month],Orders[Customer ID],Orders[[#This Row],[Customer ID]])</f>
        <v/>
      </c>
      <c r="G604" s="22">
        <f>(YEAR(Orders[[#This Row],[Order Month]])-YEAR(Orders[[#This Row],[First Month]]))*12+MONTH(Orders[[#This Row],[Order Month]])-MONTH(Orders[[#This Row],[First Month]])</f>
        <v/>
      </c>
      <c r="H604" s="22">
        <f>IF(COUNTIFS(Orders[Customer ID],Orders[[#This Row],[Customer ID]],Orders[Order Month],Orders[[#This Row],[Order Month]],Orders[Order ID],"&lt;"&amp;Orders[[#This Row],[Order ID]])=0,1,0)</f>
        <v/>
      </c>
    </row>
    <row r="605">
      <c r="A605" s="18" t="n">
        <v>1601</v>
      </c>
      <c r="B605" s="19" t="n">
        <v>46265</v>
      </c>
      <c r="C605" s="18" t="inlineStr">
        <is>
          <t>T-280</t>
        </is>
      </c>
      <c r="D605" s="20" t="n">
        <v>190</v>
      </c>
      <c r="E605" s="21">
        <f>DATE(YEAR(Orders[[#This Row],[Order Date]]),MONTH(Orders[[#This Row],[Order Date]]),1)</f>
        <v/>
      </c>
      <c r="F605" s="21">
        <f>_xlfn.MINIFS(Orders[Order Month],Orders[Customer ID],Orders[[#This Row],[Customer ID]])</f>
        <v/>
      </c>
      <c r="G605" s="22">
        <f>(YEAR(Orders[[#This Row],[Order Month]])-YEAR(Orders[[#This Row],[First Month]]))*12+MONTH(Orders[[#This Row],[Order Month]])-MONTH(Orders[[#This Row],[First Month]])</f>
        <v/>
      </c>
      <c r="H605" s="22">
        <f>IF(COUNTIFS(Orders[Customer ID],Orders[[#This Row],[Customer ID]],Orders[Order Month],Orders[[#This Row],[Order Month]],Orders[Order ID],"&lt;"&amp;Orders[[#This Row],[Order ID]])=0,1,0)</f>
        <v/>
      </c>
    </row>
    <row r="606">
      <c r="A606" s="18" t="n">
        <v>1602</v>
      </c>
      <c r="B606" s="19" t="n">
        <v>46265</v>
      </c>
      <c r="C606" s="18" t="inlineStr">
        <is>
          <t>T-289</t>
        </is>
      </c>
      <c r="D606" s="20" t="n">
        <v>260</v>
      </c>
      <c r="E606" s="21">
        <f>DATE(YEAR(Orders[[#This Row],[Order Date]]),MONTH(Orders[[#This Row],[Order Date]]),1)</f>
        <v/>
      </c>
      <c r="F606" s="21">
        <f>_xlfn.MINIFS(Orders[Order Month],Orders[Customer ID],Orders[[#This Row],[Customer ID]])</f>
        <v/>
      </c>
      <c r="G606" s="22">
        <f>(YEAR(Orders[[#This Row],[Order Month]])-YEAR(Orders[[#This Row],[First Month]]))*12+MONTH(Orders[[#This Row],[Order Month]])-MONTH(Orders[[#This Row],[First Month]])</f>
        <v/>
      </c>
      <c r="H606" s="22">
        <f>IF(COUNTIFS(Orders[Customer ID],Orders[[#This Row],[Customer ID]],Orders[Order Month],Orders[[#This Row],[Order Month]],Orders[Order ID],"&lt;"&amp;Orders[[#This Row],[Order ID]])=0,1,0)</f>
        <v/>
      </c>
    </row>
    <row r="607">
      <c r="A607" s="18" t="n">
        <v>1603</v>
      </c>
      <c r="B607" s="19" t="n">
        <v>46265</v>
      </c>
      <c r="C607" s="18" t="inlineStr">
        <is>
          <t>T-325</t>
        </is>
      </c>
      <c r="D607" s="20" t="n">
        <v>890</v>
      </c>
      <c r="E607" s="21">
        <f>DATE(YEAR(Orders[[#This Row],[Order Date]]),MONTH(Orders[[#This Row],[Order Date]]),1)</f>
        <v/>
      </c>
      <c r="F607" s="21">
        <f>_xlfn.MINIFS(Orders[Order Month],Orders[Customer ID],Orders[[#This Row],[Customer ID]])</f>
        <v/>
      </c>
      <c r="G607" s="22">
        <f>(YEAR(Orders[[#This Row],[Order Month]])-YEAR(Orders[[#This Row],[First Month]]))*12+MONTH(Orders[[#This Row],[Order Month]])-MONTH(Orders[[#This Row],[First Month]])</f>
        <v/>
      </c>
      <c r="H607" s="22">
        <f>IF(COUNTIFS(Orders[Customer ID],Orders[[#This Row],[Customer ID]],Orders[Order Month],Orders[[#This Row],[Order Month]],Orders[Order ID],"&lt;"&amp;Orders[[#This Row],[Order ID]])=0,1,0)</f>
        <v/>
      </c>
    </row>
    <row r="608">
      <c r="A608" s="18" t="n">
        <v>1604</v>
      </c>
      <c r="B608" s="19" t="n">
        <v>46266</v>
      </c>
      <c r="C608" s="18" t="inlineStr">
        <is>
          <t>T-296</t>
        </is>
      </c>
      <c r="D608" s="20" t="n">
        <v>160</v>
      </c>
      <c r="E608" s="21">
        <f>DATE(YEAR(Orders[[#This Row],[Order Date]]),MONTH(Orders[[#This Row],[Order Date]]),1)</f>
        <v/>
      </c>
      <c r="F608" s="21">
        <f>_xlfn.MINIFS(Orders[Order Month],Orders[Customer ID],Orders[[#This Row],[Customer ID]])</f>
        <v/>
      </c>
      <c r="G608" s="22">
        <f>(YEAR(Orders[[#This Row],[Order Month]])-YEAR(Orders[[#This Row],[First Month]]))*12+MONTH(Orders[[#This Row],[Order Month]])-MONTH(Orders[[#This Row],[First Month]])</f>
        <v/>
      </c>
      <c r="H608" s="22">
        <f>IF(COUNTIFS(Orders[Customer ID],Orders[[#This Row],[Customer ID]],Orders[Order Month],Orders[[#This Row],[Order Month]],Orders[Order ID],"&lt;"&amp;Orders[[#This Row],[Order ID]])=0,1,0)</f>
        <v/>
      </c>
    </row>
    <row r="609">
      <c r="A609" s="18" t="n">
        <v>1605</v>
      </c>
      <c r="B609" s="19" t="n">
        <v>46267</v>
      </c>
      <c r="C609" s="18" t="inlineStr">
        <is>
          <t>T-219</t>
        </is>
      </c>
      <c r="D609" s="20" t="n">
        <v>290</v>
      </c>
      <c r="E609" s="21">
        <f>DATE(YEAR(Orders[[#This Row],[Order Date]]),MONTH(Orders[[#This Row],[Order Date]]),1)</f>
        <v/>
      </c>
      <c r="F609" s="21">
        <f>_xlfn.MINIFS(Orders[Order Month],Orders[Customer ID],Orders[[#This Row],[Customer ID]])</f>
        <v/>
      </c>
      <c r="G609" s="22">
        <f>(YEAR(Orders[[#This Row],[Order Month]])-YEAR(Orders[[#This Row],[First Month]]))*12+MONTH(Orders[[#This Row],[Order Month]])-MONTH(Orders[[#This Row],[First Month]])</f>
        <v/>
      </c>
      <c r="H609" s="22">
        <f>IF(COUNTIFS(Orders[Customer ID],Orders[[#This Row],[Customer ID]],Orders[Order Month],Orders[[#This Row],[Order Month]],Orders[Order ID],"&lt;"&amp;Orders[[#This Row],[Order ID]])=0,1,0)</f>
        <v/>
      </c>
    </row>
    <row r="610">
      <c r="A610" s="18" t="n">
        <v>1606</v>
      </c>
      <c r="B610" s="19" t="n">
        <v>46267</v>
      </c>
      <c r="C610" s="18" t="inlineStr">
        <is>
          <t>T-296</t>
        </is>
      </c>
      <c r="D610" s="20" t="n">
        <v>330</v>
      </c>
      <c r="E610" s="21">
        <f>DATE(YEAR(Orders[[#This Row],[Order Date]]),MONTH(Orders[[#This Row],[Order Date]]),1)</f>
        <v/>
      </c>
      <c r="F610" s="21">
        <f>_xlfn.MINIFS(Orders[Order Month],Orders[Customer ID],Orders[[#This Row],[Customer ID]])</f>
        <v/>
      </c>
      <c r="G610" s="22">
        <f>(YEAR(Orders[[#This Row],[Order Month]])-YEAR(Orders[[#This Row],[First Month]]))*12+MONTH(Orders[[#This Row],[Order Month]])-MONTH(Orders[[#This Row],[First Month]])</f>
        <v/>
      </c>
      <c r="H610" s="22">
        <f>IF(COUNTIFS(Orders[Customer ID],Orders[[#This Row],[Customer ID]],Orders[Order Month],Orders[[#This Row],[Order Month]],Orders[Order ID],"&lt;"&amp;Orders[[#This Row],[Order ID]])=0,1,0)</f>
        <v/>
      </c>
    </row>
    <row r="611">
      <c r="A611" s="18" t="n">
        <v>1607</v>
      </c>
      <c r="B611" s="19" t="n">
        <v>46267</v>
      </c>
      <c r="C611" s="18" t="inlineStr">
        <is>
          <t>T-316</t>
        </is>
      </c>
      <c r="D611" s="20" t="n">
        <v>770</v>
      </c>
      <c r="E611" s="21">
        <f>DATE(YEAR(Orders[[#This Row],[Order Date]]),MONTH(Orders[[#This Row],[Order Date]]),1)</f>
        <v/>
      </c>
      <c r="F611" s="21">
        <f>_xlfn.MINIFS(Orders[Order Month],Orders[Customer ID],Orders[[#This Row],[Customer ID]])</f>
        <v/>
      </c>
      <c r="G611" s="22">
        <f>(YEAR(Orders[[#This Row],[Order Month]])-YEAR(Orders[[#This Row],[First Month]]))*12+MONTH(Orders[[#This Row],[Order Month]])-MONTH(Orders[[#This Row],[First Month]])</f>
        <v/>
      </c>
      <c r="H611" s="22">
        <f>IF(COUNTIFS(Orders[Customer ID],Orders[[#This Row],[Customer ID]],Orders[Order Month],Orders[[#This Row],[Order Month]],Orders[Order ID],"&lt;"&amp;Orders[[#This Row],[Order ID]])=0,1,0)</f>
        <v/>
      </c>
    </row>
    <row r="612">
      <c r="A612" s="18" t="n">
        <v>1608</v>
      </c>
      <c r="B612" s="19" t="n">
        <v>46267</v>
      </c>
      <c r="C612" s="18" t="inlineStr">
        <is>
          <t>T-359</t>
        </is>
      </c>
      <c r="D612" s="20" t="n">
        <v>790</v>
      </c>
      <c r="E612" s="21">
        <f>DATE(YEAR(Orders[[#This Row],[Order Date]]),MONTH(Orders[[#This Row],[Order Date]]),1)</f>
        <v/>
      </c>
      <c r="F612" s="21">
        <f>_xlfn.MINIFS(Orders[Order Month],Orders[Customer ID],Orders[[#This Row],[Customer ID]])</f>
        <v/>
      </c>
      <c r="G612" s="22">
        <f>(YEAR(Orders[[#This Row],[Order Month]])-YEAR(Orders[[#This Row],[First Month]]))*12+MONTH(Orders[[#This Row],[Order Month]])-MONTH(Orders[[#This Row],[First Month]])</f>
        <v/>
      </c>
      <c r="H612" s="22">
        <f>IF(COUNTIFS(Orders[Customer ID],Orders[[#This Row],[Customer ID]],Orders[Order Month],Orders[[#This Row],[Order Month]],Orders[Order ID],"&lt;"&amp;Orders[[#This Row],[Order ID]])=0,1,0)</f>
        <v/>
      </c>
    </row>
    <row r="613">
      <c r="A613" s="18" t="n">
        <v>1609</v>
      </c>
      <c r="B613" s="19" t="n">
        <v>46269</v>
      </c>
      <c r="C613" s="18" t="inlineStr">
        <is>
          <t>T-229</t>
        </is>
      </c>
      <c r="D613" s="20" t="n">
        <v>820</v>
      </c>
      <c r="E613" s="21">
        <f>DATE(YEAR(Orders[[#This Row],[Order Date]]),MONTH(Orders[[#This Row],[Order Date]]),1)</f>
        <v/>
      </c>
      <c r="F613" s="21">
        <f>_xlfn.MINIFS(Orders[Order Month],Orders[Customer ID],Orders[[#This Row],[Customer ID]])</f>
        <v/>
      </c>
      <c r="G613" s="22">
        <f>(YEAR(Orders[[#This Row],[Order Month]])-YEAR(Orders[[#This Row],[First Month]]))*12+MONTH(Orders[[#This Row],[Order Month]])-MONTH(Orders[[#This Row],[First Month]])</f>
        <v/>
      </c>
      <c r="H613" s="22">
        <f>IF(COUNTIFS(Orders[Customer ID],Orders[[#This Row],[Customer ID]],Orders[Order Month],Orders[[#This Row],[Order Month]],Orders[Order ID],"&lt;"&amp;Orders[[#This Row],[Order ID]])=0,1,0)</f>
        <v/>
      </c>
    </row>
    <row r="614">
      <c r="A614" s="18" t="n">
        <v>1610</v>
      </c>
      <c r="B614" s="19" t="n">
        <v>46269</v>
      </c>
      <c r="C614" s="18" t="inlineStr">
        <is>
          <t>T-251</t>
        </is>
      </c>
      <c r="D614" s="20" t="n">
        <v>440</v>
      </c>
      <c r="E614" s="21">
        <f>DATE(YEAR(Orders[[#This Row],[Order Date]]),MONTH(Orders[[#This Row],[Order Date]]),1)</f>
        <v/>
      </c>
      <c r="F614" s="21">
        <f>_xlfn.MINIFS(Orders[Order Month],Orders[Customer ID],Orders[[#This Row],[Customer ID]])</f>
        <v/>
      </c>
      <c r="G614" s="22">
        <f>(YEAR(Orders[[#This Row],[Order Month]])-YEAR(Orders[[#This Row],[First Month]]))*12+MONTH(Orders[[#This Row],[Order Month]])-MONTH(Orders[[#This Row],[First Month]])</f>
        <v/>
      </c>
      <c r="H614" s="22">
        <f>IF(COUNTIFS(Orders[Customer ID],Orders[[#This Row],[Customer ID]],Orders[Order Month],Orders[[#This Row],[Order Month]],Orders[Order ID],"&lt;"&amp;Orders[[#This Row],[Order ID]])=0,1,0)</f>
        <v/>
      </c>
    </row>
    <row r="615">
      <c r="A615" s="18" t="n">
        <v>1611</v>
      </c>
      <c r="B615" s="19" t="n">
        <v>46269</v>
      </c>
      <c r="C615" s="18" t="inlineStr">
        <is>
          <t>T-307</t>
        </is>
      </c>
      <c r="D615" s="20" t="n">
        <v>340</v>
      </c>
      <c r="E615" s="21">
        <f>DATE(YEAR(Orders[[#This Row],[Order Date]]),MONTH(Orders[[#This Row],[Order Date]]),1)</f>
        <v/>
      </c>
      <c r="F615" s="21">
        <f>_xlfn.MINIFS(Orders[Order Month],Orders[Customer ID],Orders[[#This Row],[Customer ID]])</f>
        <v/>
      </c>
      <c r="G615" s="22">
        <f>(YEAR(Orders[[#This Row],[Order Month]])-YEAR(Orders[[#This Row],[First Month]]))*12+MONTH(Orders[[#This Row],[Order Month]])-MONTH(Orders[[#This Row],[First Month]])</f>
        <v/>
      </c>
      <c r="H615" s="22">
        <f>IF(COUNTIFS(Orders[Customer ID],Orders[[#This Row],[Customer ID]],Orders[Order Month],Orders[[#This Row],[Order Month]],Orders[Order ID],"&lt;"&amp;Orders[[#This Row],[Order ID]])=0,1,0)</f>
        <v/>
      </c>
    </row>
    <row r="616">
      <c r="A616" s="18" t="n">
        <v>1612</v>
      </c>
      <c r="B616" s="19" t="n">
        <v>46269</v>
      </c>
      <c r="C616" s="18" t="inlineStr">
        <is>
          <t>T-349</t>
        </is>
      </c>
      <c r="D616" s="20" t="n">
        <v>760</v>
      </c>
      <c r="E616" s="21">
        <f>DATE(YEAR(Orders[[#This Row],[Order Date]]),MONTH(Orders[[#This Row],[Order Date]]),1)</f>
        <v/>
      </c>
      <c r="F616" s="21">
        <f>_xlfn.MINIFS(Orders[Order Month],Orders[Customer ID],Orders[[#This Row],[Customer ID]])</f>
        <v/>
      </c>
      <c r="G616" s="22">
        <f>(YEAR(Orders[[#This Row],[Order Month]])-YEAR(Orders[[#This Row],[First Month]]))*12+MONTH(Orders[[#This Row],[Order Month]])-MONTH(Orders[[#This Row],[First Month]])</f>
        <v/>
      </c>
      <c r="H616" s="22">
        <f>IF(COUNTIFS(Orders[Customer ID],Orders[[#This Row],[Customer ID]],Orders[Order Month],Orders[[#This Row],[Order Month]],Orders[Order ID],"&lt;"&amp;Orders[[#This Row],[Order ID]])=0,1,0)</f>
        <v/>
      </c>
    </row>
    <row r="617">
      <c r="A617" s="18" t="n">
        <v>1613</v>
      </c>
      <c r="B617" s="19" t="n">
        <v>46269</v>
      </c>
      <c r="C617" s="18" t="inlineStr">
        <is>
          <t>T-349</t>
        </is>
      </c>
      <c r="D617" s="20" t="n">
        <v>360</v>
      </c>
      <c r="E617" s="21">
        <f>DATE(YEAR(Orders[[#This Row],[Order Date]]),MONTH(Orders[[#This Row],[Order Date]]),1)</f>
        <v/>
      </c>
      <c r="F617" s="21">
        <f>_xlfn.MINIFS(Orders[Order Month],Orders[Customer ID],Orders[[#This Row],[Customer ID]])</f>
        <v/>
      </c>
      <c r="G617" s="22">
        <f>(YEAR(Orders[[#This Row],[Order Month]])-YEAR(Orders[[#This Row],[First Month]]))*12+MONTH(Orders[[#This Row],[Order Month]])-MONTH(Orders[[#This Row],[First Month]])</f>
        <v/>
      </c>
      <c r="H617" s="22">
        <f>IF(COUNTIFS(Orders[Customer ID],Orders[[#This Row],[Customer ID]],Orders[Order Month],Orders[[#This Row],[Order Month]],Orders[Order ID],"&lt;"&amp;Orders[[#This Row],[Order ID]])=0,1,0)</f>
        <v/>
      </c>
    </row>
    <row r="618">
      <c r="A618" s="18" t="n">
        <v>1614</v>
      </c>
      <c r="B618" s="19" t="n">
        <v>46269</v>
      </c>
      <c r="C618" s="18" t="inlineStr">
        <is>
          <t>T-352</t>
        </is>
      </c>
      <c r="D618" s="20" t="n">
        <v>790</v>
      </c>
      <c r="E618" s="21">
        <f>DATE(YEAR(Orders[[#This Row],[Order Date]]),MONTH(Orders[[#This Row],[Order Date]]),1)</f>
        <v/>
      </c>
      <c r="F618" s="21">
        <f>_xlfn.MINIFS(Orders[Order Month],Orders[Customer ID],Orders[[#This Row],[Customer ID]])</f>
        <v/>
      </c>
      <c r="G618" s="22">
        <f>(YEAR(Orders[[#This Row],[Order Month]])-YEAR(Orders[[#This Row],[First Month]]))*12+MONTH(Orders[[#This Row],[Order Month]])-MONTH(Orders[[#This Row],[First Month]])</f>
        <v/>
      </c>
      <c r="H618" s="22">
        <f>IF(COUNTIFS(Orders[Customer ID],Orders[[#This Row],[Customer ID]],Orders[Order Month],Orders[[#This Row],[Order Month]],Orders[Order ID],"&lt;"&amp;Orders[[#This Row],[Order ID]])=0,1,0)</f>
        <v/>
      </c>
    </row>
    <row r="619">
      <c r="A619" s="18" t="n">
        <v>1615</v>
      </c>
      <c r="B619" s="19" t="n">
        <v>46269</v>
      </c>
      <c r="C619" s="18" t="inlineStr">
        <is>
          <t>T-352</t>
        </is>
      </c>
      <c r="D619" s="20" t="n">
        <v>700</v>
      </c>
      <c r="E619" s="21">
        <f>DATE(YEAR(Orders[[#This Row],[Order Date]]),MONTH(Orders[[#This Row],[Order Date]]),1)</f>
        <v/>
      </c>
      <c r="F619" s="21">
        <f>_xlfn.MINIFS(Orders[Order Month],Orders[Customer ID],Orders[[#This Row],[Customer ID]])</f>
        <v/>
      </c>
      <c r="G619" s="22">
        <f>(YEAR(Orders[[#This Row],[Order Month]])-YEAR(Orders[[#This Row],[First Month]]))*12+MONTH(Orders[[#This Row],[Order Month]])-MONTH(Orders[[#This Row],[First Month]])</f>
        <v/>
      </c>
      <c r="H619" s="22">
        <f>IF(COUNTIFS(Orders[Customer ID],Orders[[#This Row],[Customer ID]],Orders[Order Month],Orders[[#This Row],[Order Month]],Orders[Order ID],"&lt;"&amp;Orders[[#This Row],[Order ID]])=0,1,0)</f>
        <v/>
      </c>
    </row>
    <row r="620">
      <c r="A620" s="18" t="n">
        <v>1616</v>
      </c>
      <c r="B620" s="19" t="n">
        <v>46269</v>
      </c>
      <c r="C620" s="18" t="inlineStr">
        <is>
          <t>T-357</t>
        </is>
      </c>
      <c r="D620" s="20" t="n">
        <v>180</v>
      </c>
      <c r="E620" s="21">
        <f>DATE(YEAR(Orders[[#This Row],[Order Date]]),MONTH(Orders[[#This Row],[Order Date]]),1)</f>
        <v/>
      </c>
      <c r="F620" s="21">
        <f>_xlfn.MINIFS(Orders[Order Month],Orders[Customer ID],Orders[[#This Row],[Customer ID]])</f>
        <v/>
      </c>
      <c r="G620" s="22">
        <f>(YEAR(Orders[[#This Row],[Order Month]])-YEAR(Orders[[#This Row],[First Month]]))*12+MONTH(Orders[[#This Row],[Order Month]])-MONTH(Orders[[#This Row],[First Month]])</f>
        <v/>
      </c>
      <c r="H620" s="22">
        <f>IF(COUNTIFS(Orders[Customer ID],Orders[[#This Row],[Customer ID]],Orders[Order Month],Orders[[#This Row],[Order Month]],Orders[Order ID],"&lt;"&amp;Orders[[#This Row],[Order ID]])=0,1,0)</f>
        <v/>
      </c>
    </row>
    <row r="621">
      <c r="A621" s="18" t="n">
        <v>1617</v>
      </c>
      <c r="B621" s="19" t="n">
        <v>46270</v>
      </c>
      <c r="C621" s="18" t="inlineStr">
        <is>
          <t>T-221</t>
        </is>
      </c>
      <c r="D621" s="20" t="n">
        <v>660</v>
      </c>
      <c r="E621" s="21">
        <f>DATE(YEAR(Orders[[#This Row],[Order Date]]),MONTH(Orders[[#This Row],[Order Date]]),1)</f>
        <v/>
      </c>
      <c r="F621" s="21">
        <f>_xlfn.MINIFS(Orders[Order Month],Orders[Customer ID],Orders[[#This Row],[Customer ID]])</f>
        <v/>
      </c>
      <c r="G621" s="22">
        <f>(YEAR(Orders[[#This Row],[Order Month]])-YEAR(Orders[[#This Row],[First Month]]))*12+MONTH(Orders[[#This Row],[Order Month]])-MONTH(Orders[[#This Row],[First Month]])</f>
        <v/>
      </c>
      <c r="H621" s="22">
        <f>IF(COUNTIFS(Orders[Customer ID],Orders[[#This Row],[Customer ID]],Orders[Order Month],Orders[[#This Row],[Order Month]],Orders[Order ID],"&lt;"&amp;Orders[[#This Row],[Order ID]])=0,1,0)</f>
        <v/>
      </c>
    </row>
    <row r="622">
      <c r="A622" s="18" t="n">
        <v>1618</v>
      </c>
      <c r="B622" s="19" t="n">
        <v>46270</v>
      </c>
      <c r="C622" s="18" t="inlineStr">
        <is>
          <t>T-229</t>
        </is>
      </c>
      <c r="D622" s="20" t="n">
        <v>670</v>
      </c>
      <c r="E622" s="21">
        <f>DATE(YEAR(Orders[[#This Row],[Order Date]]),MONTH(Orders[[#This Row],[Order Date]]),1)</f>
        <v/>
      </c>
      <c r="F622" s="21">
        <f>_xlfn.MINIFS(Orders[Order Month],Orders[Customer ID],Orders[[#This Row],[Customer ID]])</f>
        <v/>
      </c>
      <c r="G622" s="22">
        <f>(YEAR(Orders[[#This Row],[Order Month]])-YEAR(Orders[[#This Row],[First Month]]))*12+MONTH(Orders[[#This Row],[Order Month]])-MONTH(Orders[[#This Row],[First Month]])</f>
        <v/>
      </c>
      <c r="H622" s="22">
        <f>IF(COUNTIFS(Orders[Customer ID],Orders[[#This Row],[Customer ID]],Orders[Order Month],Orders[[#This Row],[Order Month]],Orders[Order ID],"&lt;"&amp;Orders[[#This Row],[Order ID]])=0,1,0)</f>
        <v/>
      </c>
    </row>
    <row r="623">
      <c r="A623" s="18" t="n">
        <v>1619</v>
      </c>
      <c r="B623" s="19" t="n">
        <v>46270</v>
      </c>
      <c r="C623" s="18" t="inlineStr">
        <is>
          <t>T-294</t>
        </is>
      </c>
      <c r="D623" s="20" t="n">
        <v>540</v>
      </c>
      <c r="E623" s="21">
        <f>DATE(YEAR(Orders[[#This Row],[Order Date]]),MONTH(Orders[[#This Row],[Order Date]]),1)</f>
        <v/>
      </c>
      <c r="F623" s="21">
        <f>_xlfn.MINIFS(Orders[Order Month],Orders[Customer ID],Orders[[#This Row],[Customer ID]])</f>
        <v/>
      </c>
      <c r="G623" s="22">
        <f>(YEAR(Orders[[#This Row],[Order Month]])-YEAR(Orders[[#This Row],[First Month]]))*12+MONTH(Orders[[#This Row],[Order Month]])-MONTH(Orders[[#This Row],[First Month]])</f>
        <v/>
      </c>
      <c r="H623" s="22">
        <f>IF(COUNTIFS(Orders[Customer ID],Orders[[#This Row],[Customer ID]],Orders[Order Month],Orders[[#This Row],[Order Month]],Orders[Order ID],"&lt;"&amp;Orders[[#This Row],[Order ID]])=0,1,0)</f>
        <v/>
      </c>
    </row>
    <row r="624">
      <c r="A624" s="18" t="n">
        <v>1620</v>
      </c>
      <c r="B624" s="19" t="n">
        <v>46270</v>
      </c>
      <c r="C624" s="18" t="inlineStr">
        <is>
          <t>T-311</t>
        </is>
      </c>
      <c r="D624" s="20" t="n">
        <v>230</v>
      </c>
      <c r="E624" s="21">
        <f>DATE(YEAR(Orders[[#This Row],[Order Date]]),MONTH(Orders[[#This Row],[Order Date]]),1)</f>
        <v/>
      </c>
      <c r="F624" s="21">
        <f>_xlfn.MINIFS(Orders[Order Month],Orders[Customer ID],Orders[[#This Row],[Customer ID]])</f>
        <v/>
      </c>
      <c r="G624" s="22">
        <f>(YEAR(Orders[[#This Row],[Order Month]])-YEAR(Orders[[#This Row],[First Month]]))*12+MONTH(Orders[[#This Row],[Order Month]])-MONTH(Orders[[#This Row],[First Month]])</f>
        <v/>
      </c>
      <c r="H624" s="22">
        <f>IF(COUNTIFS(Orders[Customer ID],Orders[[#This Row],[Customer ID]],Orders[Order Month],Orders[[#This Row],[Order Month]],Orders[Order ID],"&lt;"&amp;Orders[[#This Row],[Order ID]])=0,1,0)</f>
        <v/>
      </c>
    </row>
    <row r="625">
      <c r="A625" s="18" t="n">
        <v>1621</v>
      </c>
      <c r="B625" s="19" t="n">
        <v>46270</v>
      </c>
      <c r="C625" s="18" t="inlineStr">
        <is>
          <t>T-330</t>
        </is>
      </c>
      <c r="D625" s="20" t="n">
        <v>880</v>
      </c>
      <c r="E625" s="21">
        <f>DATE(YEAR(Orders[[#This Row],[Order Date]]),MONTH(Orders[[#This Row],[Order Date]]),1)</f>
        <v/>
      </c>
      <c r="F625" s="21">
        <f>_xlfn.MINIFS(Orders[Order Month],Orders[Customer ID],Orders[[#This Row],[Customer ID]])</f>
        <v/>
      </c>
      <c r="G625" s="22">
        <f>(YEAR(Orders[[#This Row],[Order Month]])-YEAR(Orders[[#This Row],[First Month]]))*12+MONTH(Orders[[#This Row],[Order Month]])-MONTH(Orders[[#This Row],[First Month]])</f>
        <v/>
      </c>
      <c r="H625" s="22">
        <f>IF(COUNTIFS(Orders[Customer ID],Orders[[#This Row],[Customer ID]],Orders[Order Month],Orders[[#This Row],[Order Month]],Orders[Order ID],"&lt;"&amp;Orders[[#This Row],[Order ID]])=0,1,0)</f>
        <v/>
      </c>
    </row>
    <row r="626">
      <c r="A626" s="18" t="n">
        <v>1622</v>
      </c>
      <c r="B626" s="19" t="n">
        <v>46271</v>
      </c>
      <c r="C626" s="18" t="inlineStr">
        <is>
          <t>T-230</t>
        </is>
      </c>
      <c r="D626" s="20" t="n">
        <v>640</v>
      </c>
      <c r="E626" s="21">
        <f>DATE(YEAR(Orders[[#This Row],[Order Date]]),MONTH(Orders[[#This Row],[Order Date]]),1)</f>
        <v/>
      </c>
      <c r="F626" s="21">
        <f>_xlfn.MINIFS(Orders[Order Month],Orders[Customer ID],Orders[[#This Row],[Customer ID]])</f>
        <v/>
      </c>
      <c r="G626" s="22">
        <f>(YEAR(Orders[[#This Row],[Order Month]])-YEAR(Orders[[#This Row],[First Month]]))*12+MONTH(Orders[[#This Row],[Order Month]])-MONTH(Orders[[#This Row],[First Month]])</f>
        <v/>
      </c>
      <c r="H626" s="22">
        <f>IF(COUNTIFS(Orders[Customer ID],Orders[[#This Row],[Customer ID]],Orders[Order Month],Orders[[#This Row],[Order Month]],Orders[Order ID],"&lt;"&amp;Orders[[#This Row],[Order ID]])=0,1,0)</f>
        <v/>
      </c>
    </row>
    <row r="627">
      <c r="A627" s="18" t="n">
        <v>1623</v>
      </c>
      <c r="B627" s="19" t="n">
        <v>46271</v>
      </c>
      <c r="C627" s="18" t="inlineStr">
        <is>
          <t>T-345</t>
        </is>
      </c>
      <c r="D627" s="20" t="n">
        <v>870</v>
      </c>
      <c r="E627" s="21">
        <f>DATE(YEAR(Orders[[#This Row],[Order Date]]),MONTH(Orders[[#This Row],[Order Date]]),1)</f>
        <v/>
      </c>
      <c r="F627" s="21">
        <f>_xlfn.MINIFS(Orders[Order Month],Orders[Customer ID],Orders[[#This Row],[Customer ID]])</f>
        <v/>
      </c>
      <c r="G627" s="22">
        <f>(YEAR(Orders[[#This Row],[Order Month]])-YEAR(Orders[[#This Row],[First Month]]))*12+MONTH(Orders[[#This Row],[Order Month]])-MONTH(Orders[[#This Row],[First Month]])</f>
        <v/>
      </c>
      <c r="H627" s="22">
        <f>IF(COUNTIFS(Orders[Customer ID],Orders[[#This Row],[Customer ID]],Orders[Order Month],Orders[[#This Row],[Order Month]],Orders[Order ID],"&lt;"&amp;Orders[[#This Row],[Order ID]])=0,1,0)</f>
        <v/>
      </c>
    </row>
    <row r="628">
      <c r="A628" s="18" t="n">
        <v>1624</v>
      </c>
      <c r="B628" s="19" t="n">
        <v>46272</v>
      </c>
      <c r="C628" s="18" t="inlineStr">
        <is>
          <t>T-339</t>
        </is>
      </c>
      <c r="D628" s="20" t="n">
        <v>800</v>
      </c>
      <c r="E628" s="21">
        <f>DATE(YEAR(Orders[[#This Row],[Order Date]]),MONTH(Orders[[#This Row],[Order Date]]),1)</f>
        <v/>
      </c>
      <c r="F628" s="21">
        <f>_xlfn.MINIFS(Orders[Order Month],Orders[Customer ID],Orders[[#This Row],[Customer ID]])</f>
        <v/>
      </c>
      <c r="G628" s="22">
        <f>(YEAR(Orders[[#This Row],[Order Month]])-YEAR(Orders[[#This Row],[First Month]]))*12+MONTH(Orders[[#This Row],[Order Month]])-MONTH(Orders[[#This Row],[First Month]])</f>
        <v/>
      </c>
      <c r="H628" s="22">
        <f>IF(COUNTIFS(Orders[Customer ID],Orders[[#This Row],[Customer ID]],Orders[Order Month],Orders[[#This Row],[Order Month]],Orders[Order ID],"&lt;"&amp;Orders[[#This Row],[Order ID]])=0,1,0)</f>
        <v/>
      </c>
    </row>
    <row r="629">
      <c r="A629" s="18" t="n">
        <v>1625</v>
      </c>
      <c r="B629" s="19" t="n">
        <v>46272</v>
      </c>
      <c r="C629" s="18" t="inlineStr">
        <is>
          <t>T-352</t>
        </is>
      </c>
      <c r="D629" s="20" t="n">
        <v>360</v>
      </c>
      <c r="E629" s="21">
        <f>DATE(YEAR(Orders[[#This Row],[Order Date]]),MONTH(Orders[[#This Row],[Order Date]]),1)</f>
        <v/>
      </c>
      <c r="F629" s="21">
        <f>_xlfn.MINIFS(Orders[Order Month],Orders[Customer ID],Orders[[#This Row],[Customer ID]])</f>
        <v/>
      </c>
      <c r="G629" s="22">
        <f>(YEAR(Orders[[#This Row],[Order Month]])-YEAR(Orders[[#This Row],[First Month]]))*12+MONTH(Orders[[#This Row],[Order Month]])-MONTH(Orders[[#This Row],[First Month]])</f>
        <v/>
      </c>
      <c r="H629" s="22">
        <f>IF(COUNTIFS(Orders[Customer ID],Orders[[#This Row],[Customer ID]],Orders[Order Month],Orders[[#This Row],[Order Month]],Orders[Order ID],"&lt;"&amp;Orders[[#This Row],[Order ID]])=0,1,0)</f>
        <v/>
      </c>
    </row>
    <row r="630">
      <c r="A630" s="18" t="n">
        <v>1626</v>
      </c>
      <c r="B630" s="19" t="n">
        <v>46272</v>
      </c>
      <c r="C630" s="18" t="inlineStr">
        <is>
          <t>T-354</t>
        </is>
      </c>
      <c r="D630" s="20" t="n">
        <v>880</v>
      </c>
      <c r="E630" s="21">
        <f>DATE(YEAR(Orders[[#This Row],[Order Date]]),MONTH(Orders[[#This Row],[Order Date]]),1)</f>
        <v/>
      </c>
      <c r="F630" s="21">
        <f>_xlfn.MINIFS(Orders[Order Month],Orders[Customer ID],Orders[[#This Row],[Customer ID]])</f>
        <v/>
      </c>
      <c r="G630" s="22">
        <f>(YEAR(Orders[[#This Row],[Order Month]])-YEAR(Orders[[#This Row],[First Month]]))*12+MONTH(Orders[[#This Row],[Order Month]])-MONTH(Orders[[#This Row],[First Month]])</f>
        <v/>
      </c>
      <c r="H630" s="22">
        <f>IF(COUNTIFS(Orders[Customer ID],Orders[[#This Row],[Customer ID]],Orders[Order Month],Orders[[#This Row],[Order Month]],Orders[Order ID],"&lt;"&amp;Orders[[#This Row],[Order ID]])=0,1,0)</f>
        <v/>
      </c>
    </row>
    <row r="631">
      <c r="A631" s="18" t="n">
        <v>1627</v>
      </c>
      <c r="B631" s="19" t="n">
        <v>46273</v>
      </c>
      <c r="C631" s="18" t="inlineStr">
        <is>
          <t>T-237</t>
        </is>
      </c>
      <c r="D631" s="20" t="n">
        <v>630</v>
      </c>
      <c r="E631" s="21">
        <f>DATE(YEAR(Orders[[#This Row],[Order Date]]),MONTH(Orders[[#This Row],[Order Date]]),1)</f>
        <v/>
      </c>
      <c r="F631" s="21">
        <f>_xlfn.MINIFS(Orders[Order Month],Orders[Customer ID],Orders[[#This Row],[Customer ID]])</f>
        <v/>
      </c>
      <c r="G631" s="22">
        <f>(YEAR(Orders[[#This Row],[Order Month]])-YEAR(Orders[[#This Row],[First Month]]))*12+MONTH(Orders[[#This Row],[Order Month]])-MONTH(Orders[[#This Row],[First Month]])</f>
        <v/>
      </c>
      <c r="H631" s="22">
        <f>IF(COUNTIFS(Orders[Customer ID],Orders[[#This Row],[Customer ID]],Orders[Order Month],Orders[[#This Row],[Order Month]],Orders[Order ID],"&lt;"&amp;Orders[[#This Row],[Order ID]])=0,1,0)</f>
        <v/>
      </c>
    </row>
    <row r="632">
      <c r="A632" s="18" t="n">
        <v>1628</v>
      </c>
      <c r="B632" s="19" t="n">
        <v>46273</v>
      </c>
      <c r="C632" s="18" t="inlineStr">
        <is>
          <t>T-320</t>
        </is>
      </c>
      <c r="D632" s="20" t="n">
        <v>800</v>
      </c>
      <c r="E632" s="21">
        <f>DATE(YEAR(Orders[[#This Row],[Order Date]]),MONTH(Orders[[#This Row],[Order Date]]),1)</f>
        <v/>
      </c>
      <c r="F632" s="21">
        <f>_xlfn.MINIFS(Orders[Order Month],Orders[Customer ID],Orders[[#This Row],[Customer ID]])</f>
        <v/>
      </c>
      <c r="G632" s="22">
        <f>(YEAR(Orders[[#This Row],[Order Month]])-YEAR(Orders[[#This Row],[First Month]]))*12+MONTH(Orders[[#This Row],[Order Month]])-MONTH(Orders[[#This Row],[First Month]])</f>
        <v/>
      </c>
      <c r="H632" s="22">
        <f>IF(COUNTIFS(Orders[Customer ID],Orders[[#This Row],[Customer ID]],Orders[Order Month],Orders[[#This Row],[Order Month]],Orders[Order ID],"&lt;"&amp;Orders[[#This Row],[Order ID]])=0,1,0)</f>
        <v/>
      </c>
    </row>
    <row r="633">
      <c r="A633" s="18" t="n">
        <v>1629</v>
      </c>
      <c r="B633" s="19" t="n">
        <v>46273</v>
      </c>
      <c r="C633" s="18" t="inlineStr">
        <is>
          <t>T-337</t>
        </is>
      </c>
      <c r="D633" s="20" t="n">
        <v>850</v>
      </c>
      <c r="E633" s="21">
        <f>DATE(YEAR(Orders[[#This Row],[Order Date]]),MONTH(Orders[[#This Row],[Order Date]]),1)</f>
        <v/>
      </c>
      <c r="F633" s="21">
        <f>_xlfn.MINIFS(Orders[Order Month],Orders[Customer ID],Orders[[#This Row],[Customer ID]])</f>
        <v/>
      </c>
      <c r="G633" s="22">
        <f>(YEAR(Orders[[#This Row],[Order Month]])-YEAR(Orders[[#This Row],[First Month]]))*12+MONTH(Orders[[#This Row],[Order Month]])-MONTH(Orders[[#This Row],[First Month]])</f>
        <v/>
      </c>
      <c r="H633" s="22">
        <f>IF(COUNTIFS(Orders[Customer ID],Orders[[#This Row],[Customer ID]],Orders[Order Month],Orders[[#This Row],[Order Month]],Orders[Order ID],"&lt;"&amp;Orders[[#This Row],[Order ID]])=0,1,0)</f>
        <v/>
      </c>
    </row>
    <row r="634">
      <c r="A634" s="18" t="n">
        <v>1630</v>
      </c>
      <c r="B634" s="19" t="n">
        <v>46273</v>
      </c>
      <c r="C634" s="18" t="inlineStr">
        <is>
          <t>T-353</t>
        </is>
      </c>
      <c r="D634" s="20" t="n">
        <v>610</v>
      </c>
      <c r="E634" s="21">
        <f>DATE(YEAR(Orders[[#This Row],[Order Date]]),MONTH(Orders[[#This Row],[Order Date]]),1)</f>
        <v/>
      </c>
      <c r="F634" s="21">
        <f>_xlfn.MINIFS(Orders[Order Month],Orders[Customer ID],Orders[[#This Row],[Customer ID]])</f>
        <v/>
      </c>
      <c r="G634" s="22">
        <f>(YEAR(Orders[[#This Row],[Order Month]])-YEAR(Orders[[#This Row],[First Month]]))*12+MONTH(Orders[[#This Row],[Order Month]])-MONTH(Orders[[#This Row],[First Month]])</f>
        <v/>
      </c>
      <c r="H634" s="22">
        <f>IF(COUNTIFS(Orders[Customer ID],Orders[[#This Row],[Customer ID]],Orders[Order Month],Orders[[#This Row],[Order Month]],Orders[Order ID],"&lt;"&amp;Orders[[#This Row],[Order ID]])=0,1,0)</f>
        <v/>
      </c>
    </row>
    <row r="635">
      <c r="A635" s="18" t="n">
        <v>1631</v>
      </c>
      <c r="B635" s="19" t="n">
        <v>46274</v>
      </c>
      <c r="C635" s="18" t="inlineStr">
        <is>
          <t>T-208</t>
        </is>
      </c>
      <c r="D635" s="20" t="n">
        <v>310</v>
      </c>
      <c r="E635" s="21">
        <f>DATE(YEAR(Orders[[#This Row],[Order Date]]),MONTH(Orders[[#This Row],[Order Date]]),1)</f>
        <v/>
      </c>
      <c r="F635" s="21">
        <f>_xlfn.MINIFS(Orders[Order Month],Orders[Customer ID],Orders[[#This Row],[Customer ID]])</f>
        <v/>
      </c>
      <c r="G635" s="22">
        <f>(YEAR(Orders[[#This Row],[Order Month]])-YEAR(Orders[[#This Row],[First Month]]))*12+MONTH(Orders[[#This Row],[Order Month]])-MONTH(Orders[[#This Row],[First Month]])</f>
        <v/>
      </c>
      <c r="H635" s="22">
        <f>IF(COUNTIFS(Orders[Customer ID],Orders[[#This Row],[Customer ID]],Orders[Order Month],Orders[[#This Row],[Order Month]],Orders[Order ID],"&lt;"&amp;Orders[[#This Row],[Order ID]])=0,1,0)</f>
        <v/>
      </c>
    </row>
    <row r="636">
      <c r="A636" s="18" t="n">
        <v>1632</v>
      </c>
      <c r="B636" s="19" t="n">
        <v>46274</v>
      </c>
      <c r="C636" s="18" t="inlineStr">
        <is>
          <t>T-251</t>
        </is>
      </c>
      <c r="D636" s="20" t="n">
        <v>530</v>
      </c>
      <c r="E636" s="21">
        <f>DATE(YEAR(Orders[[#This Row],[Order Date]]),MONTH(Orders[[#This Row],[Order Date]]),1)</f>
        <v/>
      </c>
      <c r="F636" s="21">
        <f>_xlfn.MINIFS(Orders[Order Month],Orders[Customer ID],Orders[[#This Row],[Customer ID]])</f>
        <v/>
      </c>
      <c r="G636" s="22">
        <f>(YEAR(Orders[[#This Row],[Order Month]])-YEAR(Orders[[#This Row],[First Month]]))*12+MONTH(Orders[[#This Row],[Order Month]])-MONTH(Orders[[#This Row],[First Month]])</f>
        <v/>
      </c>
      <c r="H636" s="22">
        <f>IF(COUNTIFS(Orders[Customer ID],Orders[[#This Row],[Customer ID]],Orders[Order Month],Orders[[#This Row],[Order Month]],Orders[Order ID],"&lt;"&amp;Orders[[#This Row],[Order ID]])=0,1,0)</f>
        <v/>
      </c>
    </row>
    <row r="637">
      <c r="A637" s="18" t="n">
        <v>1633</v>
      </c>
      <c r="B637" s="19" t="n">
        <v>46275</v>
      </c>
      <c r="C637" s="18" t="inlineStr">
        <is>
          <t>T-282</t>
        </is>
      </c>
      <c r="D637" s="20" t="n">
        <v>780</v>
      </c>
      <c r="E637" s="21">
        <f>DATE(YEAR(Orders[[#This Row],[Order Date]]),MONTH(Orders[[#This Row],[Order Date]]),1)</f>
        <v/>
      </c>
      <c r="F637" s="21">
        <f>_xlfn.MINIFS(Orders[Order Month],Orders[Customer ID],Orders[[#This Row],[Customer ID]])</f>
        <v/>
      </c>
      <c r="G637" s="22">
        <f>(YEAR(Orders[[#This Row],[Order Month]])-YEAR(Orders[[#This Row],[First Month]]))*12+MONTH(Orders[[#This Row],[Order Month]])-MONTH(Orders[[#This Row],[First Month]])</f>
        <v/>
      </c>
      <c r="H637" s="22">
        <f>IF(COUNTIFS(Orders[Customer ID],Orders[[#This Row],[Customer ID]],Orders[Order Month],Orders[[#This Row],[Order Month]],Orders[Order ID],"&lt;"&amp;Orders[[#This Row],[Order ID]])=0,1,0)</f>
        <v/>
      </c>
    </row>
    <row r="638">
      <c r="A638" s="18" t="n">
        <v>1634</v>
      </c>
      <c r="B638" s="19" t="n">
        <v>46276</v>
      </c>
      <c r="C638" s="18" t="inlineStr">
        <is>
          <t>T-294</t>
        </is>
      </c>
      <c r="D638" s="20" t="n">
        <v>280</v>
      </c>
      <c r="E638" s="21">
        <f>DATE(YEAR(Orders[[#This Row],[Order Date]]),MONTH(Orders[[#This Row],[Order Date]]),1)</f>
        <v/>
      </c>
      <c r="F638" s="21">
        <f>_xlfn.MINIFS(Orders[Order Month],Orders[Customer ID],Orders[[#This Row],[Customer ID]])</f>
        <v/>
      </c>
      <c r="G638" s="22">
        <f>(YEAR(Orders[[#This Row],[Order Month]])-YEAR(Orders[[#This Row],[First Month]]))*12+MONTH(Orders[[#This Row],[Order Month]])-MONTH(Orders[[#This Row],[First Month]])</f>
        <v/>
      </c>
      <c r="H638" s="22">
        <f>IF(COUNTIFS(Orders[Customer ID],Orders[[#This Row],[Customer ID]],Orders[Order Month],Orders[[#This Row],[Order Month]],Orders[Order ID],"&lt;"&amp;Orders[[#This Row],[Order ID]])=0,1,0)</f>
        <v/>
      </c>
    </row>
    <row r="639">
      <c r="A639" s="18" t="n">
        <v>1635</v>
      </c>
      <c r="B639" s="19" t="n">
        <v>46276</v>
      </c>
      <c r="C639" s="18" t="inlineStr">
        <is>
          <t>T-351</t>
        </is>
      </c>
      <c r="D639" s="20" t="n">
        <v>620</v>
      </c>
      <c r="E639" s="21">
        <f>DATE(YEAR(Orders[[#This Row],[Order Date]]),MONTH(Orders[[#This Row],[Order Date]]),1)</f>
        <v/>
      </c>
      <c r="F639" s="21">
        <f>_xlfn.MINIFS(Orders[Order Month],Orders[Customer ID],Orders[[#This Row],[Customer ID]])</f>
        <v/>
      </c>
      <c r="G639" s="22">
        <f>(YEAR(Orders[[#This Row],[Order Month]])-YEAR(Orders[[#This Row],[First Month]]))*12+MONTH(Orders[[#This Row],[Order Month]])-MONTH(Orders[[#This Row],[First Month]])</f>
        <v/>
      </c>
      <c r="H639" s="22">
        <f>IF(COUNTIFS(Orders[Customer ID],Orders[[#This Row],[Customer ID]],Orders[Order Month],Orders[[#This Row],[Order Month]],Orders[Order ID],"&lt;"&amp;Orders[[#This Row],[Order ID]])=0,1,0)</f>
        <v/>
      </c>
    </row>
    <row r="640">
      <c r="A640" s="18" t="n">
        <v>1636</v>
      </c>
      <c r="B640" s="19" t="n">
        <v>46276</v>
      </c>
      <c r="C640" s="18" t="inlineStr">
        <is>
          <t>T-355</t>
        </is>
      </c>
      <c r="D640" s="20" t="n">
        <v>880</v>
      </c>
      <c r="E640" s="21">
        <f>DATE(YEAR(Orders[[#This Row],[Order Date]]),MONTH(Orders[[#This Row],[Order Date]]),1)</f>
        <v/>
      </c>
      <c r="F640" s="21">
        <f>_xlfn.MINIFS(Orders[Order Month],Orders[Customer ID],Orders[[#This Row],[Customer ID]])</f>
        <v/>
      </c>
      <c r="G640" s="22">
        <f>(YEAR(Orders[[#This Row],[Order Month]])-YEAR(Orders[[#This Row],[First Month]]))*12+MONTH(Orders[[#This Row],[Order Month]])-MONTH(Orders[[#This Row],[First Month]])</f>
        <v/>
      </c>
      <c r="H640" s="22">
        <f>IF(COUNTIFS(Orders[Customer ID],Orders[[#This Row],[Customer ID]],Orders[Order Month],Orders[[#This Row],[Order Month]],Orders[Order ID],"&lt;"&amp;Orders[[#This Row],[Order ID]])=0,1,0)</f>
        <v/>
      </c>
    </row>
    <row r="641">
      <c r="A641" s="18" t="n">
        <v>1637</v>
      </c>
      <c r="B641" s="19" t="n">
        <v>46277</v>
      </c>
      <c r="C641" s="18" t="inlineStr">
        <is>
          <t>T-228</t>
        </is>
      </c>
      <c r="D641" s="20" t="n">
        <v>510</v>
      </c>
      <c r="E641" s="21">
        <f>DATE(YEAR(Orders[[#This Row],[Order Date]]),MONTH(Orders[[#This Row],[Order Date]]),1)</f>
        <v/>
      </c>
      <c r="F641" s="21">
        <f>_xlfn.MINIFS(Orders[Order Month],Orders[Customer ID],Orders[[#This Row],[Customer ID]])</f>
        <v/>
      </c>
      <c r="G641" s="22">
        <f>(YEAR(Orders[[#This Row],[Order Month]])-YEAR(Orders[[#This Row],[First Month]]))*12+MONTH(Orders[[#This Row],[Order Month]])-MONTH(Orders[[#This Row],[First Month]])</f>
        <v/>
      </c>
      <c r="H641" s="22">
        <f>IF(COUNTIFS(Orders[Customer ID],Orders[[#This Row],[Customer ID]],Orders[Order Month],Orders[[#This Row],[Order Month]],Orders[Order ID],"&lt;"&amp;Orders[[#This Row],[Order ID]])=0,1,0)</f>
        <v/>
      </c>
    </row>
    <row r="642">
      <c r="A642" s="18" t="n">
        <v>1638</v>
      </c>
      <c r="B642" s="19" t="n">
        <v>46277</v>
      </c>
      <c r="C642" s="18" t="inlineStr">
        <is>
          <t>T-272</t>
        </is>
      </c>
      <c r="D642" s="20" t="n">
        <v>370</v>
      </c>
      <c r="E642" s="21">
        <f>DATE(YEAR(Orders[[#This Row],[Order Date]]),MONTH(Orders[[#This Row],[Order Date]]),1)</f>
        <v/>
      </c>
      <c r="F642" s="21">
        <f>_xlfn.MINIFS(Orders[Order Month],Orders[Customer ID],Orders[[#This Row],[Customer ID]])</f>
        <v/>
      </c>
      <c r="G642" s="22">
        <f>(YEAR(Orders[[#This Row],[Order Month]])-YEAR(Orders[[#This Row],[First Month]]))*12+MONTH(Orders[[#This Row],[Order Month]])-MONTH(Orders[[#This Row],[First Month]])</f>
        <v/>
      </c>
      <c r="H642" s="22">
        <f>IF(COUNTIFS(Orders[Customer ID],Orders[[#This Row],[Customer ID]],Orders[Order Month],Orders[[#This Row],[Order Month]],Orders[Order ID],"&lt;"&amp;Orders[[#This Row],[Order ID]])=0,1,0)</f>
        <v/>
      </c>
    </row>
    <row r="643">
      <c r="A643" s="18" t="n">
        <v>1639</v>
      </c>
      <c r="B643" s="19" t="n">
        <v>46277</v>
      </c>
      <c r="C643" s="18" t="inlineStr">
        <is>
          <t>T-345</t>
        </is>
      </c>
      <c r="D643" s="20" t="n">
        <v>280</v>
      </c>
      <c r="E643" s="21">
        <f>DATE(YEAR(Orders[[#This Row],[Order Date]]),MONTH(Orders[[#This Row],[Order Date]]),1)</f>
        <v/>
      </c>
      <c r="F643" s="21">
        <f>_xlfn.MINIFS(Orders[Order Month],Orders[Customer ID],Orders[[#This Row],[Customer ID]])</f>
        <v/>
      </c>
      <c r="G643" s="22">
        <f>(YEAR(Orders[[#This Row],[Order Month]])-YEAR(Orders[[#This Row],[First Month]]))*12+MONTH(Orders[[#This Row],[Order Month]])-MONTH(Orders[[#This Row],[First Month]])</f>
        <v/>
      </c>
      <c r="H643" s="22">
        <f>IF(COUNTIFS(Orders[Customer ID],Orders[[#This Row],[Customer ID]],Orders[Order Month],Orders[[#This Row],[Order Month]],Orders[Order ID],"&lt;"&amp;Orders[[#This Row],[Order ID]])=0,1,0)</f>
        <v/>
      </c>
    </row>
    <row r="644">
      <c r="A644" s="18" t="n">
        <v>1640</v>
      </c>
      <c r="B644" s="19" t="n">
        <v>46278</v>
      </c>
      <c r="C644" s="18" t="inlineStr">
        <is>
          <t>T-341</t>
        </is>
      </c>
      <c r="D644" s="20" t="n">
        <v>470</v>
      </c>
      <c r="E644" s="21">
        <f>DATE(YEAR(Orders[[#This Row],[Order Date]]),MONTH(Orders[[#This Row],[Order Date]]),1)</f>
        <v/>
      </c>
      <c r="F644" s="21">
        <f>_xlfn.MINIFS(Orders[Order Month],Orders[Customer ID],Orders[[#This Row],[Customer ID]])</f>
        <v/>
      </c>
      <c r="G644" s="22">
        <f>(YEAR(Orders[[#This Row],[Order Month]])-YEAR(Orders[[#This Row],[First Month]]))*12+MONTH(Orders[[#This Row],[Order Month]])-MONTH(Orders[[#This Row],[First Month]])</f>
        <v/>
      </c>
      <c r="H644" s="22">
        <f>IF(COUNTIFS(Orders[Customer ID],Orders[[#This Row],[Customer ID]],Orders[Order Month],Orders[[#This Row],[Order Month]],Orders[Order ID],"&lt;"&amp;Orders[[#This Row],[Order ID]])=0,1,0)</f>
        <v/>
      </c>
    </row>
    <row r="645">
      <c r="A645" s="18" t="n">
        <v>1641</v>
      </c>
      <c r="B645" s="19" t="n">
        <v>46279</v>
      </c>
      <c r="C645" s="18" t="inlineStr">
        <is>
          <t>T-213</t>
        </is>
      </c>
      <c r="D645" s="20" t="n">
        <v>780</v>
      </c>
      <c r="E645" s="21">
        <f>DATE(YEAR(Orders[[#This Row],[Order Date]]),MONTH(Orders[[#This Row],[Order Date]]),1)</f>
        <v/>
      </c>
      <c r="F645" s="21">
        <f>_xlfn.MINIFS(Orders[Order Month],Orders[Customer ID],Orders[[#This Row],[Customer ID]])</f>
        <v/>
      </c>
      <c r="G645" s="22">
        <f>(YEAR(Orders[[#This Row],[Order Month]])-YEAR(Orders[[#This Row],[First Month]]))*12+MONTH(Orders[[#This Row],[Order Month]])-MONTH(Orders[[#This Row],[First Month]])</f>
        <v/>
      </c>
      <c r="H645" s="22">
        <f>IF(COUNTIFS(Orders[Customer ID],Orders[[#This Row],[Customer ID]],Orders[Order Month],Orders[[#This Row],[Order Month]],Orders[Order ID],"&lt;"&amp;Orders[[#This Row],[Order ID]])=0,1,0)</f>
        <v/>
      </c>
    </row>
    <row r="646">
      <c r="A646" s="18" t="n">
        <v>1642</v>
      </c>
      <c r="B646" s="19" t="n">
        <v>46279</v>
      </c>
      <c r="C646" s="18" t="inlineStr">
        <is>
          <t>T-335</t>
        </is>
      </c>
      <c r="D646" s="20" t="n">
        <v>460</v>
      </c>
      <c r="E646" s="21">
        <f>DATE(YEAR(Orders[[#This Row],[Order Date]]),MONTH(Orders[[#This Row],[Order Date]]),1)</f>
        <v/>
      </c>
      <c r="F646" s="21">
        <f>_xlfn.MINIFS(Orders[Order Month],Orders[Customer ID],Orders[[#This Row],[Customer ID]])</f>
        <v/>
      </c>
      <c r="G646" s="22">
        <f>(YEAR(Orders[[#This Row],[Order Month]])-YEAR(Orders[[#This Row],[First Month]]))*12+MONTH(Orders[[#This Row],[Order Month]])-MONTH(Orders[[#This Row],[First Month]])</f>
        <v/>
      </c>
      <c r="H646" s="22">
        <f>IF(COUNTIFS(Orders[Customer ID],Orders[[#This Row],[Customer ID]],Orders[Order Month],Orders[[#This Row],[Order Month]],Orders[Order ID],"&lt;"&amp;Orders[[#This Row],[Order ID]])=0,1,0)</f>
        <v/>
      </c>
    </row>
    <row r="647">
      <c r="A647" s="18" t="n">
        <v>1643</v>
      </c>
      <c r="B647" s="19" t="n">
        <v>46279</v>
      </c>
      <c r="C647" s="18" t="inlineStr">
        <is>
          <t>T-353</t>
        </is>
      </c>
      <c r="D647" s="20" t="n">
        <v>470</v>
      </c>
      <c r="E647" s="21">
        <f>DATE(YEAR(Orders[[#This Row],[Order Date]]),MONTH(Orders[[#This Row],[Order Date]]),1)</f>
        <v/>
      </c>
      <c r="F647" s="21">
        <f>_xlfn.MINIFS(Orders[Order Month],Orders[Customer ID],Orders[[#This Row],[Customer ID]])</f>
        <v/>
      </c>
      <c r="G647" s="22">
        <f>(YEAR(Orders[[#This Row],[Order Month]])-YEAR(Orders[[#This Row],[First Month]]))*12+MONTH(Orders[[#This Row],[Order Month]])-MONTH(Orders[[#This Row],[First Month]])</f>
        <v/>
      </c>
      <c r="H647" s="22">
        <f>IF(COUNTIFS(Orders[Customer ID],Orders[[#This Row],[Customer ID]],Orders[Order Month],Orders[[#This Row],[Order Month]],Orders[Order ID],"&lt;"&amp;Orders[[#This Row],[Order ID]])=0,1,0)</f>
        <v/>
      </c>
    </row>
    <row r="648">
      <c r="A648" s="18" t="n">
        <v>1644</v>
      </c>
      <c r="B648" s="19" t="n">
        <v>46280</v>
      </c>
      <c r="C648" s="18" t="inlineStr">
        <is>
          <t>T-279</t>
        </is>
      </c>
      <c r="D648" s="20" t="n">
        <v>580</v>
      </c>
      <c r="E648" s="21">
        <f>DATE(YEAR(Orders[[#This Row],[Order Date]]),MONTH(Orders[[#This Row],[Order Date]]),1)</f>
        <v/>
      </c>
      <c r="F648" s="21">
        <f>_xlfn.MINIFS(Orders[Order Month],Orders[Customer ID],Orders[[#This Row],[Customer ID]])</f>
        <v/>
      </c>
      <c r="G648" s="22">
        <f>(YEAR(Orders[[#This Row],[Order Month]])-YEAR(Orders[[#This Row],[First Month]]))*12+MONTH(Orders[[#This Row],[Order Month]])-MONTH(Orders[[#This Row],[First Month]])</f>
        <v/>
      </c>
      <c r="H648" s="22">
        <f>IF(COUNTIFS(Orders[Customer ID],Orders[[#This Row],[Customer ID]],Orders[Order Month],Orders[[#This Row],[Order Month]],Orders[Order ID],"&lt;"&amp;Orders[[#This Row],[Order ID]])=0,1,0)</f>
        <v/>
      </c>
    </row>
    <row r="649">
      <c r="A649" s="18" t="n">
        <v>1645</v>
      </c>
      <c r="B649" s="19" t="n">
        <v>46281</v>
      </c>
      <c r="C649" s="18" t="inlineStr">
        <is>
          <t>T-355</t>
        </is>
      </c>
      <c r="D649" s="20" t="n">
        <v>610</v>
      </c>
      <c r="E649" s="21">
        <f>DATE(YEAR(Orders[[#This Row],[Order Date]]),MONTH(Orders[[#This Row],[Order Date]]),1)</f>
        <v/>
      </c>
      <c r="F649" s="21">
        <f>_xlfn.MINIFS(Orders[Order Month],Orders[Customer ID],Orders[[#This Row],[Customer ID]])</f>
        <v/>
      </c>
      <c r="G649" s="22">
        <f>(YEAR(Orders[[#This Row],[Order Month]])-YEAR(Orders[[#This Row],[First Month]]))*12+MONTH(Orders[[#This Row],[Order Month]])-MONTH(Orders[[#This Row],[First Month]])</f>
        <v/>
      </c>
      <c r="H649" s="22">
        <f>IF(COUNTIFS(Orders[Customer ID],Orders[[#This Row],[Customer ID]],Orders[Order Month],Orders[[#This Row],[Order Month]],Orders[Order ID],"&lt;"&amp;Orders[[#This Row],[Order ID]])=0,1,0)</f>
        <v/>
      </c>
    </row>
    <row r="650">
      <c r="A650" s="18" t="n">
        <v>1646</v>
      </c>
      <c r="B650" s="19" t="n">
        <v>46282</v>
      </c>
      <c r="C650" s="18" t="inlineStr">
        <is>
          <t>T-303</t>
        </is>
      </c>
      <c r="D650" s="20" t="n">
        <v>770</v>
      </c>
      <c r="E650" s="21">
        <f>DATE(YEAR(Orders[[#This Row],[Order Date]]),MONTH(Orders[[#This Row],[Order Date]]),1)</f>
        <v/>
      </c>
      <c r="F650" s="21">
        <f>_xlfn.MINIFS(Orders[Order Month],Orders[Customer ID],Orders[[#This Row],[Customer ID]])</f>
        <v/>
      </c>
      <c r="G650" s="22">
        <f>(YEAR(Orders[[#This Row],[Order Month]])-YEAR(Orders[[#This Row],[First Month]]))*12+MONTH(Orders[[#This Row],[Order Month]])-MONTH(Orders[[#This Row],[First Month]])</f>
        <v/>
      </c>
      <c r="H650" s="22">
        <f>IF(COUNTIFS(Orders[Customer ID],Orders[[#This Row],[Customer ID]],Orders[Order Month],Orders[[#This Row],[Order Month]],Orders[Order ID],"&lt;"&amp;Orders[[#This Row],[Order ID]])=0,1,0)</f>
        <v/>
      </c>
    </row>
    <row r="651">
      <c r="A651" s="18" t="n">
        <v>1647</v>
      </c>
      <c r="B651" s="19" t="n">
        <v>46283</v>
      </c>
      <c r="C651" s="18" t="inlineStr">
        <is>
          <t>T-350</t>
        </is>
      </c>
      <c r="D651" s="20" t="n">
        <v>700</v>
      </c>
      <c r="E651" s="21">
        <f>DATE(YEAR(Orders[[#This Row],[Order Date]]),MONTH(Orders[[#This Row],[Order Date]]),1)</f>
        <v/>
      </c>
      <c r="F651" s="21">
        <f>_xlfn.MINIFS(Orders[Order Month],Orders[Customer ID],Orders[[#This Row],[Customer ID]])</f>
        <v/>
      </c>
      <c r="G651" s="22">
        <f>(YEAR(Orders[[#This Row],[Order Month]])-YEAR(Orders[[#This Row],[First Month]]))*12+MONTH(Orders[[#This Row],[Order Month]])-MONTH(Orders[[#This Row],[First Month]])</f>
        <v/>
      </c>
      <c r="H651" s="22">
        <f>IF(COUNTIFS(Orders[Customer ID],Orders[[#This Row],[Customer ID]],Orders[Order Month],Orders[[#This Row],[Order Month]],Orders[Order ID],"&lt;"&amp;Orders[[#This Row],[Order ID]])=0,1,0)</f>
        <v/>
      </c>
    </row>
    <row r="652">
      <c r="A652" s="18" t="n">
        <v>1648</v>
      </c>
      <c r="B652" s="19" t="n">
        <v>46283</v>
      </c>
      <c r="C652" s="18" t="inlineStr">
        <is>
          <t>T-358</t>
        </is>
      </c>
      <c r="D652" s="20" t="n">
        <v>820</v>
      </c>
      <c r="E652" s="21">
        <f>DATE(YEAR(Orders[[#This Row],[Order Date]]),MONTH(Orders[[#This Row],[Order Date]]),1)</f>
        <v/>
      </c>
      <c r="F652" s="21">
        <f>_xlfn.MINIFS(Orders[Order Month],Orders[Customer ID],Orders[[#This Row],[Customer ID]])</f>
        <v/>
      </c>
      <c r="G652" s="22">
        <f>(YEAR(Orders[[#This Row],[Order Month]])-YEAR(Orders[[#This Row],[First Month]]))*12+MONTH(Orders[[#This Row],[Order Month]])-MONTH(Orders[[#This Row],[First Month]])</f>
        <v/>
      </c>
      <c r="H652" s="22">
        <f>IF(COUNTIFS(Orders[Customer ID],Orders[[#This Row],[Customer ID]],Orders[Order Month],Orders[[#This Row],[Order Month]],Orders[Order ID],"&lt;"&amp;Orders[[#This Row],[Order ID]])=0,1,0)</f>
        <v/>
      </c>
    </row>
    <row r="653">
      <c r="A653" s="18" t="n">
        <v>1649</v>
      </c>
      <c r="B653" s="19" t="n">
        <v>46285</v>
      </c>
      <c r="C653" s="18" t="inlineStr">
        <is>
          <t>T-228</t>
        </is>
      </c>
      <c r="D653" s="20" t="n">
        <v>210</v>
      </c>
      <c r="E653" s="21">
        <f>DATE(YEAR(Orders[[#This Row],[Order Date]]),MONTH(Orders[[#This Row],[Order Date]]),1)</f>
        <v/>
      </c>
      <c r="F653" s="21">
        <f>_xlfn.MINIFS(Orders[Order Month],Orders[Customer ID],Orders[[#This Row],[Customer ID]])</f>
        <v/>
      </c>
      <c r="G653" s="22">
        <f>(YEAR(Orders[[#This Row],[Order Month]])-YEAR(Orders[[#This Row],[First Month]]))*12+MONTH(Orders[[#This Row],[Order Month]])-MONTH(Orders[[#This Row],[First Month]])</f>
        <v/>
      </c>
      <c r="H653" s="22">
        <f>IF(COUNTIFS(Orders[Customer ID],Orders[[#This Row],[Customer ID]],Orders[Order Month],Orders[[#This Row],[Order Month]],Orders[Order ID],"&lt;"&amp;Orders[[#This Row],[Order ID]])=0,1,0)</f>
        <v/>
      </c>
    </row>
    <row r="654">
      <c r="A654" s="18" t="n">
        <v>1650</v>
      </c>
      <c r="B654" s="19" t="n">
        <v>46285</v>
      </c>
      <c r="C654" s="18" t="inlineStr">
        <is>
          <t>T-316</t>
        </is>
      </c>
      <c r="D654" s="20" t="n">
        <v>590</v>
      </c>
      <c r="E654" s="21">
        <f>DATE(YEAR(Orders[[#This Row],[Order Date]]),MONTH(Orders[[#This Row],[Order Date]]),1)</f>
        <v/>
      </c>
      <c r="F654" s="21">
        <f>_xlfn.MINIFS(Orders[Order Month],Orders[Customer ID],Orders[[#This Row],[Customer ID]])</f>
        <v/>
      </c>
      <c r="G654" s="22">
        <f>(YEAR(Orders[[#This Row],[Order Month]])-YEAR(Orders[[#This Row],[First Month]]))*12+MONTH(Orders[[#This Row],[Order Month]])-MONTH(Orders[[#This Row],[First Month]])</f>
        <v/>
      </c>
      <c r="H654" s="22">
        <f>IF(COUNTIFS(Orders[Customer ID],Orders[[#This Row],[Customer ID]],Orders[Order Month],Orders[[#This Row],[Order Month]],Orders[Order ID],"&lt;"&amp;Orders[[#This Row],[Order ID]])=0,1,0)</f>
        <v/>
      </c>
    </row>
    <row r="655">
      <c r="A655" s="18" t="n">
        <v>1651</v>
      </c>
      <c r="B655" s="19" t="n">
        <v>46285</v>
      </c>
      <c r="C655" s="18" t="inlineStr">
        <is>
          <t>T-347</t>
        </is>
      </c>
      <c r="D655" s="20" t="n">
        <v>550</v>
      </c>
      <c r="E655" s="21">
        <f>DATE(YEAR(Orders[[#This Row],[Order Date]]),MONTH(Orders[[#This Row],[Order Date]]),1)</f>
        <v/>
      </c>
      <c r="F655" s="21">
        <f>_xlfn.MINIFS(Orders[Order Month],Orders[Customer ID],Orders[[#This Row],[Customer ID]])</f>
        <v/>
      </c>
      <c r="G655" s="22">
        <f>(YEAR(Orders[[#This Row],[Order Month]])-YEAR(Orders[[#This Row],[First Month]]))*12+MONTH(Orders[[#This Row],[Order Month]])-MONTH(Orders[[#This Row],[First Month]])</f>
        <v/>
      </c>
      <c r="H655" s="22">
        <f>IF(COUNTIFS(Orders[Customer ID],Orders[[#This Row],[Customer ID]],Orders[Order Month],Orders[[#This Row],[Order Month]],Orders[Order ID],"&lt;"&amp;Orders[[#This Row],[Order ID]])=0,1,0)</f>
        <v/>
      </c>
    </row>
    <row r="656">
      <c r="A656" s="18" t="n">
        <v>1652</v>
      </c>
      <c r="B656" s="19" t="n">
        <v>46286</v>
      </c>
      <c r="C656" s="18" t="inlineStr">
        <is>
          <t>T-208</t>
        </is>
      </c>
      <c r="D656" s="20" t="n">
        <v>500</v>
      </c>
      <c r="E656" s="21">
        <f>DATE(YEAR(Orders[[#This Row],[Order Date]]),MONTH(Orders[[#This Row],[Order Date]]),1)</f>
        <v/>
      </c>
      <c r="F656" s="21">
        <f>_xlfn.MINIFS(Orders[Order Month],Orders[Customer ID],Orders[[#This Row],[Customer ID]])</f>
        <v/>
      </c>
      <c r="G656" s="22">
        <f>(YEAR(Orders[[#This Row],[Order Month]])-YEAR(Orders[[#This Row],[First Month]]))*12+MONTH(Orders[[#This Row],[Order Month]])-MONTH(Orders[[#This Row],[First Month]])</f>
        <v/>
      </c>
      <c r="H656" s="22">
        <f>IF(COUNTIFS(Orders[Customer ID],Orders[[#This Row],[Customer ID]],Orders[Order Month],Orders[[#This Row],[Order Month]],Orders[Order ID],"&lt;"&amp;Orders[[#This Row],[Order ID]])=0,1,0)</f>
        <v/>
      </c>
    </row>
    <row r="657">
      <c r="A657" s="18" t="n">
        <v>1653</v>
      </c>
      <c r="B657" s="19" t="n">
        <v>46286</v>
      </c>
      <c r="C657" s="18" t="inlineStr">
        <is>
          <t>T-254</t>
        </is>
      </c>
      <c r="D657" s="20" t="n">
        <v>900</v>
      </c>
      <c r="E657" s="21">
        <f>DATE(YEAR(Orders[[#This Row],[Order Date]]),MONTH(Orders[[#This Row],[Order Date]]),1)</f>
        <v/>
      </c>
      <c r="F657" s="21">
        <f>_xlfn.MINIFS(Orders[Order Month],Orders[Customer ID],Orders[[#This Row],[Customer ID]])</f>
        <v/>
      </c>
      <c r="G657" s="22">
        <f>(YEAR(Orders[[#This Row],[Order Month]])-YEAR(Orders[[#This Row],[First Month]]))*12+MONTH(Orders[[#This Row],[Order Month]])-MONTH(Orders[[#This Row],[First Month]])</f>
        <v/>
      </c>
      <c r="H657" s="22">
        <f>IF(COUNTIFS(Orders[Customer ID],Orders[[#This Row],[Customer ID]],Orders[Order Month],Orders[[#This Row],[Order Month]],Orders[Order ID],"&lt;"&amp;Orders[[#This Row],[Order ID]])=0,1,0)</f>
        <v/>
      </c>
    </row>
    <row r="658">
      <c r="A658" s="18" t="n">
        <v>1654</v>
      </c>
      <c r="B658" s="19" t="n">
        <v>46286</v>
      </c>
      <c r="C658" s="18" t="inlineStr">
        <is>
          <t>T-267</t>
        </is>
      </c>
      <c r="D658" s="20" t="n">
        <v>320</v>
      </c>
      <c r="E658" s="21">
        <f>DATE(YEAR(Orders[[#This Row],[Order Date]]),MONTH(Orders[[#This Row],[Order Date]]),1)</f>
        <v/>
      </c>
      <c r="F658" s="21">
        <f>_xlfn.MINIFS(Orders[Order Month],Orders[Customer ID],Orders[[#This Row],[Customer ID]])</f>
        <v/>
      </c>
      <c r="G658" s="22">
        <f>(YEAR(Orders[[#This Row],[Order Month]])-YEAR(Orders[[#This Row],[First Month]]))*12+MONTH(Orders[[#This Row],[Order Month]])-MONTH(Orders[[#This Row],[First Month]])</f>
        <v/>
      </c>
      <c r="H658" s="22">
        <f>IF(COUNTIFS(Orders[Customer ID],Orders[[#This Row],[Customer ID]],Orders[Order Month],Orders[[#This Row],[Order Month]],Orders[Order ID],"&lt;"&amp;Orders[[#This Row],[Order ID]])=0,1,0)</f>
        <v/>
      </c>
    </row>
    <row r="659">
      <c r="A659" s="18" t="n">
        <v>1655</v>
      </c>
      <c r="B659" s="19" t="n">
        <v>46286</v>
      </c>
      <c r="C659" s="18" t="inlineStr">
        <is>
          <t>T-316</t>
        </is>
      </c>
      <c r="D659" s="20" t="n">
        <v>330</v>
      </c>
      <c r="E659" s="21">
        <f>DATE(YEAR(Orders[[#This Row],[Order Date]]),MONTH(Orders[[#This Row],[Order Date]]),1)</f>
        <v/>
      </c>
      <c r="F659" s="21">
        <f>_xlfn.MINIFS(Orders[Order Month],Orders[Customer ID],Orders[[#This Row],[Customer ID]])</f>
        <v/>
      </c>
      <c r="G659" s="22">
        <f>(YEAR(Orders[[#This Row],[Order Month]])-YEAR(Orders[[#This Row],[First Month]]))*12+MONTH(Orders[[#This Row],[Order Month]])-MONTH(Orders[[#This Row],[First Month]])</f>
        <v/>
      </c>
      <c r="H659" s="22">
        <f>IF(COUNTIFS(Orders[Customer ID],Orders[[#This Row],[Customer ID]],Orders[Order Month],Orders[[#This Row],[Order Month]],Orders[Order ID],"&lt;"&amp;Orders[[#This Row],[Order ID]])=0,1,0)</f>
        <v/>
      </c>
    </row>
    <row r="660">
      <c r="A660" s="18" t="n">
        <v>1656</v>
      </c>
      <c r="B660" s="19" t="n">
        <v>46286</v>
      </c>
      <c r="C660" s="18" t="inlineStr">
        <is>
          <t>T-351</t>
        </is>
      </c>
      <c r="D660" s="20" t="n">
        <v>450</v>
      </c>
      <c r="E660" s="21">
        <f>DATE(YEAR(Orders[[#This Row],[Order Date]]),MONTH(Orders[[#This Row],[Order Date]]),1)</f>
        <v/>
      </c>
      <c r="F660" s="21">
        <f>_xlfn.MINIFS(Orders[Order Month],Orders[Customer ID],Orders[[#This Row],[Customer ID]])</f>
        <v/>
      </c>
      <c r="G660" s="22">
        <f>(YEAR(Orders[[#This Row],[Order Month]])-YEAR(Orders[[#This Row],[First Month]]))*12+MONTH(Orders[[#This Row],[Order Month]])-MONTH(Orders[[#This Row],[First Month]])</f>
        <v/>
      </c>
      <c r="H660" s="22">
        <f>IF(COUNTIFS(Orders[Customer ID],Orders[[#This Row],[Customer ID]],Orders[Order Month],Orders[[#This Row],[Order Month]],Orders[Order ID],"&lt;"&amp;Orders[[#This Row],[Order ID]])=0,1,0)</f>
        <v/>
      </c>
    </row>
    <row r="661">
      <c r="A661" s="18" t="n">
        <v>1657</v>
      </c>
      <c r="B661" s="19" t="n">
        <v>46287</v>
      </c>
      <c r="C661" s="18" t="inlineStr">
        <is>
          <t>T-348</t>
        </is>
      </c>
      <c r="D661" s="20" t="n">
        <v>410</v>
      </c>
      <c r="E661" s="21">
        <f>DATE(YEAR(Orders[[#This Row],[Order Date]]),MONTH(Orders[[#This Row],[Order Date]]),1)</f>
        <v/>
      </c>
      <c r="F661" s="21">
        <f>_xlfn.MINIFS(Orders[Order Month],Orders[Customer ID],Orders[[#This Row],[Customer ID]])</f>
        <v/>
      </c>
      <c r="G661" s="22">
        <f>(YEAR(Orders[[#This Row],[Order Month]])-YEAR(Orders[[#This Row],[First Month]]))*12+MONTH(Orders[[#This Row],[Order Month]])-MONTH(Orders[[#This Row],[First Month]])</f>
        <v/>
      </c>
      <c r="H661" s="22">
        <f>IF(COUNTIFS(Orders[Customer ID],Orders[[#This Row],[Customer ID]],Orders[Order Month],Orders[[#This Row],[Order Month]],Orders[Order ID],"&lt;"&amp;Orders[[#This Row],[Order ID]])=0,1,0)</f>
        <v/>
      </c>
    </row>
    <row r="662">
      <c r="A662" s="18" t="n">
        <v>1658</v>
      </c>
      <c r="B662" s="19" t="n">
        <v>46287</v>
      </c>
      <c r="C662" s="18" t="inlineStr">
        <is>
          <t>T-359</t>
        </is>
      </c>
      <c r="D662" s="20" t="n">
        <v>340</v>
      </c>
      <c r="E662" s="21">
        <f>DATE(YEAR(Orders[[#This Row],[Order Date]]),MONTH(Orders[[#This Row],[Order Date]]),1)</f>
        <v/>
      </c>
      <c r="F662" s="21">
        <f>_xlfn.MINIFS(Orders[Order Month],Orders[Customer ID],Orders[[#This Row],[Customer ID]])</f>
        <v/>
      </c>
      <c r="G662" s="22">
        <f>(YEAR(Orders[[#This Row],[Order Month]])-YEAR(Orders[[#This Row],[First Month]]))*12+MONTH(Orders[[#This Row],[Order Month]])-MONTH(Orders[[#This Row],[First Month]])</f>
        <v/>
      </c>
      <c r="H662" s="22">
        <f>IF(COUNTIFS(Orders[Customer ID],Orders[[#This Row],[Customer ID]],Orders[Order Month],Orders[[#This Row],[Order Month]],Orders[Order ID],"&lt;"&amp;Orders[[#This Row],[Order ID]])=0,1,0)</f>
        <v/>
      </c>
    </row>
    <row r="663">
      <c r="A663" s="18" t="n">
        <v>1659</v>
      </c>
      <c r="B663" s="19" t="n">
        <v>46288</v>
      </c>
      <c r="C663" s="18" t="inlineStr">
        <is>
          <t>T-296</t>
        </is>
      </c>
      <c r="D663" s="20" t="n">
        <v>280</v>
      </c>
      <c r="E663" s="21">
        <f>DATE(YEAR(Orders[[#This Row],[Order Date]]),MONTH(Orders[[#This Row],[Order Date]]),1)</f>
        <v/>
      </c>
      <c r="F663" s="21">
        <f>_xlfn.MINIFS(Orders[Order Month],Orders[Customer ID],Orders[[#This Row],[Customer ID]])</f>
        <v/>
      </c>
      <c r="G663" s="22">
        <f>(YEAR(Orders[[#This Row],[Order Month]])-YEAR(Orders[[#This Row],[First Month]]))*12+MONTH(Orders[[#This Row],[Order Month]])-MONTH(Orders[[#This Row],[First Month]])</f>
        <v/>
      </c>
      <c r="H663" s="22">
        <f>IF(COUNTIFS(Orders[Customer ID],Orders[[#This Row],[Customer ID]],Orders[Order Month],Orders[[#This Row],[Order Month]],Orders[Order ID],"&lt;"&amp;Orders[[#This Row],[Order ID]])=0,1,0)</f>
        <v/>
      </c>
    </row>
    <row r="664">
      <c r="A664" s="18" t="n">
        <v>1660</v>
      </c>
      <c r="B664" s="19" t="n">
        <v>46288</v>
      </c>
      <c r="C664" s="18" t="inlineStr">
        <is>
          <t>T-321</t>
        </is>
      </c>
      <c r="D664" s="20" t="n">
        <v>380</v>
      </c>
      <c r="E664" s="21">
        <f>DATE(YEAR(Orders[[#This Row],[Order Date]]),MONTH(Orders[[#This Row],[Order Date]]),1)</f>
        <v/>
      </c>
      <c r="F664" s="21">
        <f>_xlfn.MINIFS(Orders[Order Month],Orders[Customer ID],Orders[[#This Row],[Customer ID]])</f>
        <v/>
      </c>
      <c r="G664" s="22">
        <f>(YEAR(Orders[[#This Row],[Order Month]])-YEAR(Orders[[#This Row],[First Month]]))*12+MONTH(Orders[[#This Row],[Order Month]])-MONTH(Orders[[#This Row],[First Month]])</f>
        <v/>
      </c>
      <c r="H664" s="22">
        <f>IF(COUNTIFS(Orders[Customer ID],Orders[[#This Row],[Customer ID]],Orders[Order Month],Orders[[#This Row],[Order Month]],Orders[Order ID],"&lt;"&amp;Orders[[#This Row],[Order ID]])=0,1,0)</f>
        <v/>
      </c>
    </row>
    <row r="665">
      <c r="A665" s="18" t="n">
        <v>1661</v>
      </c>
      <c r="B665" s="19" t="n">
        <v>46288</v>
      </c>
      <c r="C665" s="18" t="inlineStr">
        <is>
          <t>T-341</t>
        </is>
      </c>
      <c r="D665" s="20" t="n">
        <v>530</v>
      </c>
      <c r="E665" s="21">
        <f>DATE(YEAR(Orders[[#This Row],[Order Date]]),MONTH(Orders[[#This Row],[Order Date]]),1)</f>
        <v/>
      </c>
      <c r="F665" s="21">
        <f>_xlfn.MINIFS(Orders[Order Month],Orders[Customer ID],Orders[[#This Row],[Customer ID]])</f>
        <v/>
      </c>
      <c r="G665" s="22">
        <f>(YEAR(Orders[[#This Row],[Order Month]])-YEAR(Orders[[#This Row],[First Month]]))*12+MONTH(Orders[[#This Row],[Order Month]])-MONTH(Orders[[#This Row],[First Month]])</f>
        <v/>
      </c>
      <c r="H665" s="22">
        <f>IF(COUNTIFS(Orders[Customer ID],Orders[[#This Row],[Customer ID]],Orders[Order Month],Orders[[#This Row],[Order Month]],Orders[Order ID],"&lt;"&amp;Orders[[#This Row],[Order ID]])=0,1,0)</f>
        <v/>
      </c>
    </row>
    <row r="666">
      <c r="A666" s="18" t="n">
        <v>1662</v>
      </c>
      <c r="B666" s="19" t="n">
        <v>46289</v>
      </c>
      <c r="C666" s="18" t="inlineStr">
        <is>
          <t>T-300</t>
        </is>
      </c>
      <c r="D666" s="20" t="n">
        <v>390</v>
      </c>
      <c r="E666" s="21">
        <f>DATE(YEAR(Orders[[#This Row],[Order Date]]),MONTH(Orders[[#This Row],[Order Date]]),1)</f>
        <v/>
      </c>
      <c r="F666" s="21">
        <f>_xlfn.MINIFS(Orders[Order Month],Orders[Customer ID],Orders[[#This Row],[Customer ID]])</f>
        <v/>
      </c>
      <c r="G666" s="22">
        <f>(YEAR(Orders[[#This Row],[Order Month]])-YEAR(Orders[[#This Row],[First Month]]))*12+MONTH(Orders[[#This Row],[Order Month]])-MONTH(Orders[[#This Row],[First Month]])</f>
        <v/>
      </c>
      <c r="H666" s="22">
        <f>IF(COUNTIFS(Orders[Customer ID],Orders[[#This Row],[Customer ID]],Orders[Order Month],Orders[[#This Row],[Order Month]],Orders[Order ID],"&lt;"&amp;Orders[[#This Row],[Order ID]])=0,1,0)</f>
        <v/>
      </c>
    </row>
    <row r="667">
      <c r="A667" s="18" t="n">
        <v>1663</v>
      </c>
      <c r="B667" s="19" t="n">
        <v>46289</v>
      </c>
      <c r="C667" s="18" t="inlineStr">
        <is>
          <t>T-333</t>
        </is>
      </c>
      <c r="D667" s="20" t="n">
        <v>260</v>
      </c>
      <c r="E667" s="21">
        <f>DATE(YEAR(Orders[[#This Row],[Order Date]]),MONTH(Orders[[#This Row],[Order Date]]),1)</f>
        <v/>
      </c>
      <c r="F667" s="21">
        <f>_xlfn.MINIFS(Orders[Order Month],Orders[Customer ID],Orders[[#This Row],[Customer ID]])</f>
        <v/>
      </c>
      <c r="G667" s="22">
        <f>(YEAR(Orders[[#This Row],[Order Month]])-YEAR(Orders[[#This Row],[First Month]]))*12+MONTH(Orders[[#This Row],[Order Month]])-MONTH(Orders[[#This Row],[First Month]])</f>
        <v/>
      </c>
      <c r="H667" s="22">
        <f>IF(COUNTIFS(Orders[Customer ID],Orders[[#This Row],[Customer ID]],Orders[Order Month],Orders[[#This Row],[Order Month]],Orders[Order ID],"&lt;"&amp;Orders[[#This Row],[Order ID]])=0,1,0)</f>
        <v/>
      </c>
    </row>
    <row r="668">
      <c r="A668" s="18" t="n">
        <v>1664</v>
      </c>
      <c r="B668" s="19" t="n">
        <v>46289</v>
      </c>
      <c r="C668" s="18" t="inlineStr">
        <is>
          <t>T-351</t>
        </is>
      </c>
      <c r="D668" s="20" t="n">
        <v>740</v>
      </c>
      <c r="E668" s="21">
        <f>DATE(YEAR(Orders[[#This Row],[Order Date]]),MONTH(Orders[[#This Row],[Order Date]]),1)</f>
        <v/>
      </c>
      <c r="F668" s="21">
        <f>_xlfn.MINIFS(Orders[Order Month],Orders[Customer ID],Orders[[#This Row],[Customer ID]])</f>
        <v/>
      </c>
      <c r="G668" s="22">
        <f>(YEAR(Orders[[#This Row],[Order Month]])-YEAR(Orders[[#This Row],[First Month]]))*12+MONTH(Orders[[#This Row],[Order Month]])-MONTH(Orders[[#This Row],[First Month]])</f>
        <v/>
      </c>
      <c r="H668" s="22">
        <f>IF(COUNTIFS(Orders[Customer ID],Orders[[#This Row],[Customer ID]],Orders[Order Month],Orders[[#This Row],[Order Month]],Orders[Order ID],"&lt;"&amp;Orders[[#This Row],[Order ID]])=0,1,0)</f>
        <v/>
      </c>
    </row>
    <row r="669">
      <c r="A669" s="18" t="n">
        <v>1665</v>
      </c>
      <c r="B669" s="19" t="n">
        <v>46290</v>
      </c>
      <c r="C669" s="18" t="inlineStr">
        <is>
          <t>T-251</t>
        </is>
      </c>
      <c r="D669" s="20" t="n">
        <v>420</v>
      </c>
      <c r="E669" s="21">
        <f>DATE(YEAR(Orders[[#This Row],[Order Date]]),MONTH(Orders[[#This Row],[Order Date]]),1)</f>
        <v/>
      </c>
      <c r="F669" s="21">
        <f>_xlfn.MINIFS(Orders[Order Month],Orders[Customer ID],Orders[[#This Row],[Customer ID]])</f>
        <v/>
      </c>
      <c r="G669" s="22">
        <f>(YEAR(Orders[[#This Row],[Order Month]])-YEAR(Orders[[#This Row],[First Month]]))*12+MONTH(Orders[[#This Row],[Order Month]])-MONTH(Orders[[#This Row],[First Month]])</f>
        <v/>
      </c>
      <c r="H669" s="22">
        <f>IF(COUNTIFS(Orders[Customer ID],Orders[[#This Row],[Customer ID]],Orders[Order Month],Orders[[#This Row],[Order Month]],Orders[Order ID],"&lt;"&amp;Orders[[#This Row],[Order ID]])=0,1,0)</f>
        <v/>
      </c>
    </row>
    <row r="670">
      <c r="A670" s="18" t="n">
        <v>1666</v>
      </c>
      <c r="B670" s="19" t="n">
        <v>46290</v>
      </c>
      <c r="C670" s="18" t="inlineStr">
        <is>
          <t>T-300</t>
        </is>
      </c>
      <c r="D670" s="20" t="n">
        <v>280</v>
      </c>
      <c r="E670" s="21">
        <f>DATE(YEAR(Orders[[#This Row],[Order Date]]),MONTH(Orders[[#This Row],[Order Date]]),1)</f>
        <v/>
      </c>
      <c r="F670" s="21">
        <f>_xlfn.MINIFS(Orders[Order Month],Orders[Customer ID],Orders[[#This Row],[Customer ID]])</f>
        <v/>
      </c>
      <c r="G670" s="22">
        <f>(YEAR(Orders[[#This Row],[Order Month]])-YEAR(Orders[[#This Row],[First Month]]))*12+MONTH(Orders[[#This Row],[Order Month]])-MONTH(Orders[[#This Row],[First Month]])</f>
        <v/>
      </c>
      <c r="H670" s="22">
        <f>IF(COUNTIFS(Orders[Customer ID],Orders[[#This Row],[Customer ID]],Orders[Order Month],Orders[[#This Row],[Order Month]],Orders[Order ID],"&lt;"&amp;Orders[[#This Row],[Order ID]])=0,1,0)</f>
        <v/>
      </c>
    </row>
    <row r="671">
      <c r="A671" s="18" t="n">
        <v>1667</v>
      </c>
      <c r="B671" s="19" t="n">
        <v>46291</v>
      </c>
      <c r="C671" s="18" t="inlineStr">
        <is>
          <t>T-221</t>
        </is>
      </c>
      <c r="D671" s="20" t="n">
        <v>240</v>
      </c>
      <c r="E671" s="21">
        <f>DATE(YEAR(Orders[[#This Row],[Order Date]]),MONTH(Orders[[#This Row],[Order Date]]),1)</f>
        <v/>
      </c>
      <c r="F671" s="21">
        <f>_xlfn.MINIFS(Orders[Order Month],Orders[Customer ID],Orders[[#This Row],[Customer ID]])</f>
        <v/>
      </c>
      <c r="G671" s="22">
        <f>(YEAR(Orders[[#This Row],[Order Month]])-YEAR(Orders[[#This Row],[First Month]]))*12+MONTH(Orders[[#This Row],[Order Month]])-MONTH(Orders[[#This Row],[First Month]])</f>
        <v/>
      </c>
      <c r="H671" s="22">
        <f>IF(COUNTIFS(Orders[Customer ID],Orders[[#This Row],[Customer ID]],Orders[Order Month],Orders[[#This Row],[Order Month]],Orders[Order ID],"&lt;"&amp;Orders[[#This Row],[Order ID]])=0,1,0)</f>
        <v/>
      </c>
    </row>
    <row r="672">
      <c r="A672" s="18" t="n">
        <v>1668</v>
      </c>
      <c r="B672" s="19" t="n">
        <v>46291</v>
      </c>
      <c r="C672" s="18" t="inlineStr">
        <is>
          <t>T-303</t>
        </is>
      </c>
      <c r="D672" s="20" t="n">
        <v>400</v>
      </c>
      <c r="E672" s="21">
        <f>DATE(YEAR(Orders[[#This Row],[Order Date]]),MONTH(Orders[[#This Row],[Order Date]]),1)</f>
        <v/>
      </c>
      <c r="F672" s="21">
        <f>_xlfn.MINIFS(Orders[Order Month],Orders[Customer ID],Orders[[#This Row],[Customer ID]])</f>
        <v/>
      </c>
      <c r="G672" s="22">
        <f>(YEAR(Orders[[#This Row],[Order Month]])-YEAR(Orders[[#This Row],[First Month]]))*12+MONTH(Orders[[#This Row],[Order Month]])-MONTH(Orders[[#This Row],[First Month]])</f>
        <v/>
      </c>
      <c r="H672" s="22">
        <f>IF(COUNTIFS(Orders[Customer ID],Orders[[#This Row],[Customer ID]],Orders[Order Month],Orders[[#This Row],[Order Month]],Orders[Order ID],"&lt;"&amp;Orders[[#This Row],[Order ID]])=0,1,0)</f>
        <v/>
      </c>
    </row>
    <row r="673">
      <c r="A673" s="18" t="n">
        <v>1669</v>
      </c>
      <c r="B673" s="19" t="n">
        <v>46292</v>
      </c>
      <c r="C673" s="18" t="inlineStr">
        <is>
          <t>T-208</t>
        </is>
      </c>
      <c r="D673" s="20" t="n">
        <v>280</v>
      </c>
      <c r="E673" s="21">
        <f>DATE(YEAR(Orders[[#This Row],[Order Date]]),MONTH(Orders[[#This Row],[Order Date]]),1)</f>
        <v/>
      </c>
      <c r="F673" s="21">
        <f>_xlfn.MINIFS(Orders[Order Month],Orders[Customer ID],Orders[[#This Row],[Customer ID]])</f>
        <v/>
      </c>
      <c r="G673" s="22">
        <f>(YEAR(Orders[[#This Row],[Order Month]])-YEAR(Orders[[#This Row],[First Month]]))*12+MONTH(Orders[[#This Row],[Order Month]])-MONTH(Orders[[#This Row],[First Month]])</f>
        <v/>
      </c>
      <c r="H673" s="22">
        <f>IF(COUNTIFS(Orders[Customer ID],Orders[[#This Row],[Customer ID]],Orders[Order Month],Orders[[#This Row],[Order Month]],Orders[Order ID],"&lt;"&amp;Orders[[#This Row],[Order ID]])=0,1,0)</f>
        <v/>
      </c>
    </row>
    <row r="674">
      <c r="A674" s="18" t="n">
        <v>1670</v>
      </c>
      <c r="B674" s="19" t="n">
        <v>46292</v>
      </c>
      <c r="C674" s="18" t="inlineStr">
        <is>
          <t>T-221</t>
        </is>
      </c>
      <c r="D674" s="20" t="n">
        <v>690</v>
      </c>
      <c r="E674" s="21">
        <f>DATE(YEAR(Orders[[#This Row],[Order Date]]),MONTH(Orders[[#This Row],[Order Date]]),1)</f>
        <v/>
      </c>
      <c r="F674" s="21">
        <f>_xlfn.MINIFS(Orders[Order Month],Orders[Customer ID],Orders[[#This Row],[Customer ID]])</f>
        <v/>
      </c>
      <c r="G674" s="22">
        <f>(YEAR(Orders[[#This Row],[Order Month]])-YEAR(Orders[[#This Row],[First Month]]))*12+MONTH(Orders[[#This Row],[Order Month]])-MONTH(Orders[[#This Row],[First Month]])</f>
        <v/>
      </c>
      <c r="H674" s="22">
        <f>IF(COUNTIFS(Orders[Customer ID],Orders[[#This Row],[Customer ID]],Orders[Order Month],Orders[[#This Row],[Order Month]],Orders[Order ID],"&lt;"&amp;Orders[[#This Row],[Order ID]])=0,1,0)</f>
        <v/>
      </c>
    </row>
    <row r="675">
      <c r="A675" s="18" t="n">
        <v>1671</v>
      </c>
      <c r="B675" s="19" t="n">
        <v>46293</v>
      </c>
      <c r="C675" s="18" t="inlineStr">
        <is>
          <t>T-213</t>
        </is>
      </c>
      <c r="D675" s="20" t="n">
        <v>720</v>
      </c>
      <c r="E675" s="21">
        <f>DATE(YEAR(Orders[[#This Row],[Order Date]]),MONTH(Orders[[#This Row],[Order Date]]),1)</f>
        <v/>
      </c>
      <c r="F675" s="21">
        <f>_xlfn.MINIFS(Orders[Order Month],Orders[Customer ID],Orders[[#This Row],[Customer ID]])</f>
        <v/>
      </c>
      <c r="G675" s="22">
        <f>(YEAR(Orders[[#This Row],[Order Month]])-YEAR(Orders[[#This Row],[First Month]]))*12+MONTH(Orders[[#This Row],[Order Month]])-MONTH(Orders[[#This Row],[First Month]])</f>
        <v/>
      </c>
      <c r="H675" s="22">
        <f>IF(COUNTIFS(Orders[Customer ID],Orders[[#This Row],[Customer ID]],Orders[Order Month],Orders[[#This Row],[Order Month]],Orders[Order ID],"&lt;"&amp;Orders[[#This Row],[Order ID]])=0,1,0)</f>
        <v/>
      </c>
    </row>
    <row r="676">
      <c r="A676" s="18" t="n">
        <v>1672</v>
      </c>
      <c r="B676" s="19" t="n">
        <v>46293</v>
      </c>
      <c r="C676" s="18" t="inlineStr">
        <is>
          <t>T-330</t>
        </is>
      </c>
      <c r="D676" s="20" t="n">
        <v>300</v>
      </c>
      <c r="E676" s="21">
        <f>DATE(YEAR(Orders[[#This Row],[Order Date]]),MONTH(Orders[[#This Row],[Order Date]]),1)</f>
        <v/>
      </c>
      <c r="F676" s="21">
        <f>_xlfn.MINIFS(Orders[Order Month],Orders[Customer ID],Orders[[#This Row],[Customer ID]])</f>
        <v/>
      </c>
      <c r="G676" s="22">
        <f>(YEAR(Orders[[#This Row],[Order Month]])-YEAR(Orders[[#This Row],[First Month]]))*12+MONTH(Orders[[#This Row],[Order Month]])-MONTH(Orders[[#This Row],[First Month]])</f>
        <v/>
      </c>
      <c r="H676" s="22">
        <f>IF(COUNTIFS(Orders[Customer ID],Orders[[#This Row],[Customer ID]],Orders[Order Month],Orders[[#This Row],[Order Month]],Orders[Order ID],"&lt;"&amp;Orders[[#This Row],[Order ID]])=0,1,0)</f>
        <v/>
      </c>
    </row>
    <row r="677">
      <c r="A677" s="18" t="n">
        <v>1673</v>
      </c>
      <c r="B677" s="19" t="n">
        <v>46293</v>
      </c>
      <c r="C677" s="18" t="inlineStr">
        <is>
          <t>T-345</t>
        </is>
      </c>
      <c r="D677" s="20" t="n">
        <v>320</v>
      </c>
      <c r="E677" s="21">
        <f>DATE(YEAR(Orders[[#This Row],[Order Date]]),MONTH(Orders[[#This Row],[Order Date]]),1)</f>
        <v/>
      </c>
      <c r="F677" s="21">
        <f>_xlfn.MINIFS(Orders[Order Month],Orders[Customer ID],Orders[[#This Row],[Customer ID]])</f>
        <v/>
      </c>
      <c r="G677" s="22">
        <f>(YEAR(Orders[[#This Row],[Order Month]])-YEAR(Orders[[#This Row],[First Month]]))*12+MONTH(Orders[[#This Row],[Order Month]])-MONTH(Orders[[#This Row],[First Month]])</f>
        <v/>
      </c>
      <c r="H677" s="22">
        <f>IF(COUNTIFS(Orders[Customer ID],Orders[[#This Row],[Customer ID]],Orders[Order Month],Orders[[#This Row],[Order Month]],Orders[Order ID],"&lt;"&amp;Orders[[#This Row],[Order ID]])=0,1,0)</f>
        <v/>
      </c>
    </row>
    <row r="678">
      <c r="A678" s="18" t="n">
        <v>1674</v>
      </c>
      <c r="B678" s="19" t="n">
        <v>46294</v>
      </c>
      <c r="C678" s="18" t="inlineStr">
        <is>
          <t>T-294</t>
        </is>
      </c>
      <c r="D678" s="20" t="n">
        <v>460</v>
      </c>
      <c r="E678" s="21">
        <f>DATE(YEAR(Orders[[#This Row],[Order Date]]),MONTH(Orders[[#This Row],[Order Date]]),1)</f>
        <v/>
      </c>
      <c r="F678" s="21">
        <f>_xlfn.MINIFS(Orders[Order Month],Orders[Customer ID],Orders[[#This Row],[Customer ID]])</f>
        <v/>
      </c>
      <c r="G678" s="22">
        <f>(YEAR(Orders[[#This Row],[Order Month]])-YEAR(Orders[[#This Row],[First Month]]))*12+MONTH(Orders[[#This Row],[Order Month]])-MONTH(Orders[[#This Row],[First Month]])</f>
        <v/>
      </c>
      <c r="H678" s="22">
        <f>IF(COUNTIFS(Orders[Customer ID],Orders[[#This Row],[Customer ID]],Orders[Order Month],Orders[[#This Row],[Order Month]],Orders[Order ID],"&lt;"&amp;Orders[[#This Row],[Order ID]])=0,1,0)</f>
        <v/>
      </c>
    </row>
    <row r="679">
      <c r="A679" s="18" t="n">
        <v>1675</v>
      </c>
      <c r="B679" s="19" t="n">
        <v>46294</v>
      </c>
      <c r="C679" s="18" t="inlineStr">
        <is>
          <t>T-332</t>
        </is>
      </c>
      <c r="D679" s="20" t="n">
        <v>270</v>
      </c>
      <c r="E679" s="21">
        <f>DATE(YEAR(Orders[[#This Row],[Order Date]]),MONTH(Orders[[#This Row],[Order Date]]),1)</f>
        <v/>
      </c>
      <c r="F679" s="21">
        <f>_xlfn.MINIFS(Orders[Order Month],Orders[Customer ID],Orders[[#This Row],[Customer ID]])</f>
        <v/>
      </c>
      <c r="G679" s="22">
        <f>(YEAR(Orders[[#This Row],[Order Month]])-YEAR(Orders[[#This Row],[First Month]]))*12+MONTH(Orders[[#This Row],[Order Month]])-MONTH(Orders[[#This Row],[First Month]])</f>
        <v/>
      </c>
      <c r="H679" s="22">
        <f>IF(COUNTIFS(Orders[Customer ID],Orders[[#This Row],[Customer ID]],Orders[Order Month],Orders[[#This Row],[Order Month]],Orders[Order ID],"&lt;"&amp;Orders[[#This Row],[Order ID]])=0,1,0)</f>
        <v/>
      </c>
    </row>
    <row r="680">
      <c r="A680" s="18" t="n">
        <v>1676</v>
      </c>
      <c r="B680" s="19" t="n">
        <v>46294</v>
      </c>
      <c r="C680" s="18" t="inlineStr">
        <is>
          <t>T-335</t>
        </is>
      </c>
      <c r="D680" s="20" t="n">
        <v>520</v>
      </c>
      <c r="E680" s="21">
        <f>DATE(YEAR(Orders[[#This Row],[Order Date]]),MONTH(Orders[[#This Row],[Order Date]]),1)</f>
        <v/>
      </c>
      <c r="F680" s="21">
        <f>_xlfn.MINIFS(Orders[Order Month],Orders[Customer ID],Orders[[#This Row],[Customer ID]])</f>
        <v/>
      </c>
      <c r="G680" s="22">
        <f>(YEAR(Orders[[#This Row],[Order Month]])-YEAR(Orders[[#This Row],[First Month]]))*12+MONTH(Orders[[#This Row],[Order Month]])-MONTH(Orders[[#This Row],[First Month]])</f>
        <v/>
      </c>
      <c r="H680" s="22">
        <f>IF(COUNTIFS(Orders[Customer ID],Orders[[#This Row],[Customer ID]],Orders[Order Month],Orders[[#This Row],[Order Month]],Orders[Order ID],"&lt;"&amp;Orders[[#This Row],[Order ID]])=0,1,0)</f>
        <v/>
      </c>
    </row>
    <row r="681">
      <c r="A681" s="18" t="n">
        <v>1677</v>
      </c>
      <c r="B681" s="19" t="n">
        <v>46294</v>
      </c>
      <c r="C681" s="18" t="inlineStr">
        <is>
          <t>T-338</t>
        </is>
      </c>
      <c r="D681" s="20" t="n">
        <v>750</v>
      </c>
      <c r="E681" s="21">
        <f>DATE(YEAR(Orders[[#This Row],[Order Date]]),MONTH(Orders[[#This Row],[Order Date]]),1)</f>
        <v/>
      </c>
      <c r="F681" s="21">
        <f>_xlfn.MINIFS(Orders[Order Month],Orders[Customer ID],Orders[[#This Row],[Customer ID]])</f>
        <v/>
      </c>
      <c r="G681" s="22">
        <f>(YEAR(Orders[[#This Row],[Order Month]])-YEAR(Orders[[#This Row],[First Month]]))*12+MONTH(Orders[[#This Row],[Order Month]])-MONTH(Orders[[#This Row],[First Month]])</f>
        <v/>
      </c>
      <c r="H681" s="22">
        <f>IF(COUNTIFS(Orders[Customer ID],Orders[[#This Row],[Customer ID]],Orders[Order Month],Orders[[#This Row],[Order Month]],Orders[Order ID],"&lt;"&amp;Orders[[#This Row],[Order ID]])=0,1,0)</f>
        <v/>
      </c>
    </row>
    <row r="682">
      <c r="A682" s="18" t="n">
        <v>1678</v>
      </c>
      <c r="B682" s="19" t="n">
        <v>46294</v>
      </c>
      <c r="C682" s="18" t="inlineStr">
        <is>
          <t>T-356</t>
        </is>
      </c>
      <c r="D682" s="20" t="n">
        <v>820</v>
      </c>
      <c r="E682" s="21">
        <f>DATE(YEAR(Orders[[#This Row],[Order Date]]),MONTH(Orders[[#This Row],[Order Date]]),1)</f>
        <v/>
      </c>
      <c r="F682" s="21">
        <f>_xlfn.MINIFS(Orders[Order Month],Orders[Customer ID],Orders[[#This Row],[Customer ID]])</f>
        <v/>
      </c>
      <c r="G682" s="22">
        <f>(YEAR(Orders[[#This Row],[Order Month]])-YEAR(Orders[[#This Row],[First Month]]))*12+MONTH(Orders[[#This Row],[Order Month]])-MONTH(Orders[[#This Row],[First Month]])</f>
        <v/>
      </c>
      <c r="H682" s="22">
        <f>IF(COUNTIFS(Orders[Customer ID],Orders[[#This Row],[Customer ID]],Orders[Order Month],Orders[[#This Row],[Order Month]],Orders[Order ID],"&lt;"&amp;Orders[[#This Row],[Order ID]])=0,1,0)</f>
        <v/>
      </c>
    </row>
    <row r="683">
      <c r="A683" s="18" t="n">
        <v>1679</v>
      </c>
      <c r="B683" s="19" t="n">
        <v>46295</v>
      </c>
      <c r="C683" s="18" t="inlineStr">
        <is>
          <t>T-219</t>
        </is>
      </c>
      <c r="D683" s="20" t="n">
        <v>530</v>
      </c>
      <c r="E683" s="21">
        <f>DATE(YEAR(Orders[[#This Row],[Order Date]]),MONTH(Orders[[#This Row],[Order Date]]),1)</f>
        <v/>
      </c>
      <c r="F683" s="21">
        <f>_xlfn.MINIFS(Orders[Order Month],Orders[Customer ID],Orders[[#This Row],[Customer ID]])</f>
        <v/>
      </c>
      <c r="G683" s="22">
        <f>(YEAR(Orders[[#This Row],[Order Month]])-YEAR(Orders[[#This Row],[First Month]]))*12+MONTH(Orders[[#This Row],[Order Month]])-MONTH(Orders[[#This Row],[First Month]])</f>
        <v/>
      </c>
      <c r="H683" s="22">
        <f>IF(COUNTIFS(Orders[Customer ID],Orders[[#This Row],[Customer ID]],Orders[Order Month],Orders[[#This Row],[Order Month]],Orders[Order ID],"&lt;"&amp;Orders[[#This Row],[Order ID]])=0,1,0)</f>
        <v/>
      </c>
    </row>
    <row r="684">
      <c r="A684" s="18" t="n">
        <v>1680</v>
      </c>
      <c r="B684" s="19" t="n">
        <v>46295</v>
      </c>
      <c r="C684" s="18" t="inlineStr">
        <is>
          <t>T-350</t>
        </is>
      </c>
      <c r="D684" s="20" t="n">
        <v>810</v>
      </c>
      <c r="E684" s="21">
        <f>DATE(YEAR(Orders[[#This Row],[Order Date]]),MONTH(Orders[[#This Row],[Order Date]]),1)</f>
        <v/>
      </c>
      <c r="F684" s="21">
        <f>_xlfn.MINIFS(Orders[Order Month],Orders[Customer ID],Orders[[#This Row],[Customer ID]])</f>
        <v/>
      </c>
      <c r="G684" s="22">
        <f>(YEAR(Orders[[#This Row],[Order Month]])-YEAR(Orders[[#This Row],[First Month]]))*12+MONTH(Orders[[#This Row],[Order Month]])-MONTH(Orders[[#This Row],[First Month]])</f>
        <v/>
      </c>
      <c r="H684" s="22">
        <f>IF(COUNTIFS(Orders[Customer ID],Orders[[#This Row],[Customer ID]],Orders[Order Month],Orders[[#This Row],[Order Month]],Orders[Order ID],"&lt;"&amp;Orders[[#This Row],[Order ID]])=0,1,0)</f>
        <v/>
      </c>
    </row>
    <row r="685">
      <c r="A685" s="18" t="n">
        <v>1681</v>
      </c>
      <c r="B685" s="19" t="n">
        <v>46295</v>
      </c>
      <c r="C685" s="18" t="inlineStr">
        <is>
          <t>T-359</t>
        </is>
      </c>
      <c r="D685" s="20" t="n">
        <v>820</v>
      </c>
      <c r="E685" s="21">
        <f>DATE(YEAR(Orders[[#This Row],[Order Date]]),MONTH(Orders[[#This Row],[Order Date]]),1)</f>
        <v/>
      </c>
      <c r="F685" s="21">
        <f>_xlfn.MINIFS(Orders[Order Month],Orders[Customer ID],Orders[[#This Row],[Customer ID]])</f>
        <v/>
      </c>
      <c r="G685" s="22">
        <f>(YEAR(Orders[[#This Row],[Order Month]])-YEAR(Orders[[#This Row],[First Month]]))*12+MONTH(Orders[[#This Row],[Order Month]])-MONTH(Orders[[#This Row],[First Month]])</f>
        <v/>
      </c>
      <c r="H685" s="22">
        <f>IF(COUNTIFS(Orders[Customer ID],Orders[[#This Row],[Customer ID]],Orders[Order Month],Orders[[#This Row],[Order Month]],Orders[Order ID],"&lt;"&amp;Orders[[#This Row],[Order ID]])=0,1,0)</f>
        <v/>
      </c>
    </row>
    <row r="686">
      <c r="A686" s="23" t="n"/>
      <c r="B686" s="24" t="n"/>
      <c r="C686" s="23" t="n"/>
      <c r="D686" s="25" t="n"/>
    </row>
    <row r="687">
      <c r="A687" s="23" t="n"/>
      <c r="B687" s="24" t="n"/>
      <c r="C687" s="23" t="n"/>
      <c r="D687" s="25" t="n"/>
    </row>
    <row r="688">
      <c r="A688" s="23" t="n"/>
      <c r="B688" s="24" t="n"/>
      <c r="C688" s="23" t="n"/>
      <c r="D688" s="25" t="n"/>
    </row>
    <row r="689">
      <c r="A689" s="23" t="n"/>
      <c r="B689" s="24" t="n"/>
      <c r="C689" s="23" t="n"/>
      <c r="D689" s="25" t="n"/>
    </row>
    <row r="690">
      <c r="A690" s="23" t="n"/>
      <c r="B690" s="24" t="n"/>
      <c r="C690" s="23" t="n"/>
      <c r="D690" s="25" t="n"/>
    </row>
    <row r="691">
      <c r="A691" s="23" t="n"/>
      <c r="B691" s="24" t="n"/>
      <c r="C691" s="23" t="n"/>
      <c r="D691" s="25" t="n"/>
    </row>
    <row r="692">
      <c r="A692" s="23" t="n"/>
      <c r="B692" s="24" t="n"/>
      <c r="C692" s="23" t="n"/>
      <c r="D692" s="25" t="n"/>
    </row>
    <row r="693">
      <c r="A693" s="23" t="n"/>
      <c r="B693" s="24" t="n"/>
      <c r="C693" s="23" t="n"/>
      <c r="D693" s="25" t="n"/>
    </row>
    <row r="694">
      <c r="A694" s="23" t="n"/>
      <c r="B694" s="24" t="n"/>
      <c r="C694" s="23" t="n"/>
      <c r="D694" s="25" t="n"/>
    </row>
    <row r="695">
      <c r="A695" s="23" t="n"/>
      <c r="B695" s="24" t="n"/>
      <c r="C695" s="23" t="n"/>
      <c r="D695" s="25" t="n"/>
    </row>
    <row r="696">
      <c r="A696" s="23" t="n"/>
      <c r="B696" s="24" t="n"/>
      <c r="C696" s="23" t="n"/>
      <c r="D696" s="25" t="n"/>
    </row>
    <row r="697">
      <c r="A697" s="23" t="n"/>
      <c r="B697" s="24" t="n"/>
      <c r="C697" s="23" t="n"/>
      <c r="D697" s="25" t="n"/>
    </row>
    <row r="698">
      <c r="A698" s="23" t="n"/>
      <c r="B698" s="24" t="n"/>
      <c r="C698" s="23" t="n"/>
      <c r="D698" s="25" t="n"/>
    </row>
    <row r="699">
      <c r="A699" s="23" t="n"/>
      <c r="B699" s="24" t="n"/>
      <c r="C699" s="23" t="n"/>
      <c r="D699" s="25" t="n"/>
    </row>
    <row r="700">
      <c r="A700" s="23" t="n"/>
      <c r="B700" s="24" t="n"/>
      <c r="C700" s="23" t="n"/>
      <c r="D700" s="25" t="n"/>
    </row>
    <row r="701">
      <c r="A701" s="23" t="n"/>
      <c r="B701" s="24" t="n"/>
      <c r="C701" s="23" t="n"/>
      <c r="D701" s="25" t="n"/>
    </row>
    <row r="702">
      <c r="A702" s="23" t="n"/>
      <c r="B702" s="24" t="n"/>
      <c r="C702" s="23" t="n"/>
      <c r="D702" s="25" t="n"/>
    </row>
    <row r="703">
      <c r="A703" s="23" t="n"/>
      <c r="B703" s="24" t="n"/>
      <c r="C703" s="23" t="n"/>
      <c r="D703" s="25" t="n"/>
    </row>
    <row r="704">
      <c r="A704" s="23" t="n"/>
      <c r="B704" s="24" t="n"/>
      <c r="C704" s="23" t="n"/>
      <c r="D704" s="25" t="n"/>
    </row>
    <row r="705">
      <c r="A705" s="23" t="n"/>
      <c r="B705" s="24" t="n"/>
      <c r="C705" s="23" t="n"/>
      <c r="D705" s="25" t="n"/>
    </row>
    <row r="706">
      <c r="A706" s="23" t="n"/>
      <c r="B706" s="24" t="n"/>
      <c r="C706" s="23" t="n"/>
      <c r="D706" s="25" t="n"/>
    </row>
    <row r="707">
      <c r="A707" s="23" t="n"/>
      <c r="B707" s="24" t="n"/>
      <c r="C707" s="23" t="n"/>
      <c r="D707" s="25" t="n"/>
    </row>
    <row r="708">
      <c r="A708" s="23" t="n"/>
      <c r="B708" s="24" t="n"/>
      <c r="C708" s="23" t="n"/>
      <c r="D708" s="25" t="n"/>
    </row>
    <row r="709">
      <c r="A709" s="23" t="n"/>
      <c r="B709" s="24" t="n"/>
      <c r="C709" s="23" t="n"/>
      <c r="D709" s="25" t="n"/>
    </row>
    <row r="710">
      <c r="A710" s="23" t="n"/>
      <c r="B710" s="24" t="n"/>
      <c r="C710" s="23" t="n"/>
      <c r="D710" s="25" t="n"/>
    </row>
    <row r="711">
      <c r="A711" s="23" t="n"/>
      <c r="B711" s="24" t="n"/>
      <c r="C711" s="23" t="n"/>
      <c r="D711" s="25" t="n"/>
    </row>
    <row r="712">
      <c r="A712" s="23" t="n"/>
      <c r="B712" s="24" t="n"/>
      <c r="C712" s="23" t="n"/>
      <c r="D712" s="25" t="n"/>
    </row>
    <row r="713">
      <c r="A713" s="23" t="n"/>
      <c r="B713" s="24" t="n"/>
      <c r="C713" s="23" t="n"/>
      <c r="D713" s="25" t="n"/>
    </row>
    <row r="714">
      <c r="A714" s="23" t="n"/>
      <c r="B714" s="24" t="n"/>
      <c r="C714" s="23" t="n"/>
      <c r="D714" s="25" t="n"/>
    </row>
    <row r="715">
      <c r="A715" s="23" t="n"/>
      <c r="B715" s="24" t="n"/>
      <c r="C715" s="23" t="n"/>
      <c r="D715" s="25" t="n"/>
    </row>
    <row r="716">
      <c r="A716" s="23" t="n"/>
      <c r="B716" s="24" t="n"/>
      <c r="C716" s="23" t="n"/>
      <c r="D716" s="25" t="n"/>
    </row>
    <row r="717">
      <c r="A717" s="23" t="n"/>
      <c r="B717" s="24" t="n"/>
      <c r="C717" s="23" t="n"/>
      <c r="D717" s="25" t="n"/>
    </row>
    <row r="718">
      <c r="A718" s="23" t="n"/>
      <c r="B718" s="24" t="n"/>
      <c r="C718" s="23" t="n"/>
      <c r="D718" s="25" t="n"/>
    </row>
    <row r="719">
      <c r="A719" s="23" t="n"/>
      <c r="B719" s="24" t="n"/>
      <c r="C719" s="23" t="n"/>
      <c r="D719" s="25" t="n"/>
    </row>
    <row r="720">
      <c r="A720" s="23" t="n"/>
      <c r="B720" s="24" t="n"/>
      <c r="C720" s="23" t="n"/>
      <c r="D720" s="25" t="n"/>
    </row>
    <row r="721">
      <c r="A721" s="23" t="n"/>
      <c r="B721" s="24" t="n"/>
      <c r="C721" s="23" t="n"/>
      <c r="D721" s="25" t="n"/>
    </row>
    <row r="722">
      <c r="A722" s="23" t="n"/>
      <c r="B722" s="24" t="n"/>
      <c r="C722" s="23" t="n"/>
      <c r="D722" s="25" t="n"/>
    </row>
    <row r="723">
      <c r="A723" s="23" t="n"/>
      <c r="B723" s="24" t="n"/>
      <c r="C723" s="23" t="n"/>
      <c r="D723" s="25" t="n"/>
    </row>
    <row r="724">
      <c r="A724" s="23" t="n"/>
      <c r="B724" s="24" t="n"/>
      <c r="C724" s="23" t="n"/>
      <c r="D724" s="25" t="n"/>
    </row>
    <row r="725">
      <c r="A725" s="23" t="n"/>
      <c r="B725" s="24" t="n"/>
      <c r="C725" s="23" t="n"/>
      <c r="D725" s="25" t="n"/>
    </row>
    <row r="726">
      <c r="A726" s="23" t="n"/>
      <c r="B726" s="24" t="n"/>
      <c r="C726" s="23" t="n"/>
      <c r="D726" s="25" t="n"/>
    </row>
    <row r="727">
      <c r="A727" s="23" t="n"/>
      <c r="B727" s="24" t="n"/>
      <c r="C727" s="23" t="n"/>
      <c r="D727" s="25" t="n"/>
    </row>
    <row r="728">
      <c r="A728" s="23" t="n"/>
      <c r="B728" s="24" t="n"/>
      <c r="C728" s="23" t="n"/>
      <c r="D728" s="25" t="n"/>
    </row>
    <row r="729">
      <c r="A729" s="23" t="n"/>
      <c r="B729" s="24" t="n"/>
      <c r="C729" s="23" t="n"/>
      <c r="D729" s="25" t="n"/>
    </row>
    <row r="730">
      <c r="A730" s="23" t="n"/>
      <c r="B730" s="24" t="n"/>
      <c r="C730" s="23" t="n"/>
      <c r="D730" s="25" t="n"/>
    </row>
    <row r="731">
      <c r="A731" s="23" t="n"/>
      <c r="B731" s="24" t="n"/>
      <c r="C731" s="23" t="n"/>
      <c r="D731" s="25" t="n"/>
    </row>
    <row r="732">
      <c r="A732" s="23" t="n"/>
      <c r="B732" s="24" t="n"/>
      <c r="C732" s="23" t="n"/>
      <c r="D732" s="25" t="n"/>
    </row>
    <row r="733">
      <c r="A733" s="23" t="n"/>
      <c r="B733" s="24" t="n"/>
      <c r="C733" s="23" t="n"/>
      <c r="D733" s="25" t="n"/>
    </row>
    <row r="734">
      <c r="A734" s="23" t="n"/>
      <c r="B734" s="24" t="n"/>
      <c r="C734" s="23" t="n"/>
      <c r="D734" s="25" t="n"/>
    </row>
    <row r="735">
      <c r="A735" s="23" t="n"/>
      <c r="B735" s="24" t="n"/>
      <c r="C735" s="23" t="n"/>
      <c r="D735" s="25" t="n"/>
    </row>
    <row r="736">
      <c r="A736" s="23" t="n"/>
      <c r="B736" s="24" t="n"/>
      <c r="C736" s="23" t="n"/>
      <c r="D736" s="25" t="n"/>
    </row>
    <row r="737">
      <c r="A737" s="23" t="n"/>
      <c r="B737" s="24" t="n"/>
      <c r="C737" s="23" t="n"/>
      <c r="D737" s="25" t="n"/>
    </row>
    <row r="738">
      <c r="A738" s="23" t="n"/>
      <c r="B738" s="24" t="n"/>
      <c r="C738" s="23" t="n"/>
      <c r="D738" s="25" t="n"/>
    </row>
    <row r="739">
      <c r="A739" s="23" t="n"/>
      <c r="B739" s="24" t="n"/>
      <c r="C739" s="23" t="n"/>
      <c r="D739" s="25" t="n"/>
    </row>
    <row r="740">
      <c r="A740" s="23" t="n"/>
      <c r="B740" s="24" t="n"/>
      <c r="C740" s="23" t="n"/>
      <c r="D740" s="25" t="n"/>
    </row>
    <row r="741">
      <c r="A741" s="23" t="n"/>
      <c r="B741" s="24" t="n"/>
      <c r="C741" s="23" t="n"/>
      <c r="D741" s="25" t="n"/>
    </row>
    <row r="742">
      <c r="A742" s="23" t="n"/>
      <c r="B742" s="24" t="n"/>
      <c r="C742" s="23" t="n"/>
      <c r="D742" s="25" t="n"/>
    </row>
    <row r="743">
      <c r="A743" s="23" t="n"/>
      <c r="B743" s="24" t="n"/>
      <c r="C743" s="23" t="n"/>
      <c r="D743" s="25" t="n"/>
    </row>
    <row r="744">
      <c r="A744" s="23" t="n"/>
      <c r="B744" s="24" t="n"/>
      <c r="C744" s="23" t="n"/>
      <c r="D744" s="25" t="n"/>
    </row>
  </sheetData>
  <mergeCells count="2">
    <mergeCell ref="A2:H2"/>
    <mergeCell ref="A1:H1"/>
  </mergeCells>
  <dataValidations count="2">
    <dataValidation sqref="B5:B985" showDropDown="0" showInputMessage="0" showErrorMessage="1" allowBlank="1" errorTitle="Date needed" error="Type a date like 15-09-2026." type="date" operator="greaterThan">
      <formula1>36526</formula1>
    </dataValidation>
    <dataValidation sqref="D5:D985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5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5" t="inlineStr">
        <is>
          <t>Calculations</t>
        </is>
      </c>
    </row>
    <row r="2" ht="30" customHeight="1">
      <c r="A2" s="16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26" t="inlineStr">
        <is>
          <t>Average retention curve (all cohorts)</t>
        </is>
      </c>
    </row>
    <row r="5" ht="30" customHeight="1">
      <c r="A5" s="17" t="inlineStr">
        <is>
          <t>Month since first order</t>
        </is>
      </c>
      <c r="B5" s="17" t="inlineStr">
        <is>
          <t>Avg retention</t>
        </is>
      </c>
    </row>
    <row r="6">
      <c r="A6" s="27" t="n">
        <v>0</v>
      </c>
      <c r="B6" s="28">
        <f>Cohort!C$35</f>
        <v/>
      </c>
    </row>
    <row r="7">
      <c r="A7" s="27" t="n">
        <v>1</v>
      </c>
      <c r="B7" s="28">
        <f>Cohort!D$35</f>
        <v/>
      </c>
    </row>
    <row r="8">
      <c r="A8" s="27" t="n">
        <v>2</v>
      </c>
      <c r="B8" s="28">
        <f>Cohort!E$35</f>
        <v/>
      </c>
    </row>
    <row r="9">
      <c r="A9" s="27" t="n">
        <v>3</v>
      </c>
      <c r="B9" s="28">
        <f>Cohort!F$35</f>
        <v/>
      </c>
    </row>
    <row r="10">
      <c r="A10" s="27" t="n">
        <v>4</v>
      </c>
      <c r="B10" s="28">
        <f>Cohort!G$35</f>
        <v/>
      </c>
    </row>
    <row r="11">
      <c r="A11" s="27" t="n">
        <v>5</v>
      </c>
      <c r="B11" s="28">
        <f>Cohort!H$35</f>
        <v/>
      </c>
    </row>
    <row r="12">
      <c r="A12" s="27" t="n">
        <v>6</v>
      </c>
      <c r="B12" s="28">
        <f>Cohort!I$35</f>
        <v/>
      </c>
    </row>
    <row r="13">
      <c r="A13" s="27" t="n">
        <v>7</v>
      </c>
      <c r="B13" s="28">
        <f>Cohort!J$35</f>
        <v/>
      </c>
    </row>
    <row r="14">
      <c r="A14" s="27" t="n">
        <v>8</v>
      </c>
      <c r="B14" s="28">
        <f>Cohort!K$35</f>
        <v/>
      </c>
    </row>
    <row r="15">
      <c r="A15" s="27" t="n">
        <v>9</v>
      </c>
      <c r="B15" s="28">
        <f>Cohort!L$35</f>
        <v/>
      </c>
    </row>
    <row r="16">
      <c r="A16" s="27" t="n">
        <v>10</v>
      </c>
      <c r="B16" s="28">
        <f>Cohort!M$35</f>
        <v/>
      </c>
    </row>
    <row r="17">
      <c r="A17" s="27" t="n">
        <v>11</v>
      </c>
      <c r="B17" s="28">
        <f>Cohort!N$35</f>
        <v/>
      </c>
    </row>
    <row r="20">
      <c r="A20" s="26" t="inlineStr">
        <is>
          <t>Customers and revenue by month</t>
        </is>
      </c>
    </row>
    <row r="21">
      <c r="A21" s="29" t="inlineStr">
        <is>
          <t>Type a different first month in the yellow cell; the next months follow with EDATE.</t>
        </is>
      </c>
    </row>
    <row r="22" ht="30" customHeight="1">
      <c r="A22" s="17" t="inlineStr">
        <is>
          <t>Month</t>
        </is>
      </c>
      <c r="B22" s="17" t="inlineStr">
        <is>
          <t>New Customers</t>
        </is>
      </c>
      <c r="C22" s="17" t="inlineStr">
        <is>
          <t>Active Customers</t>
        </is>
      </c>
      <c r="D22" s="17" t="inlineStr">
        <is>
          <t>Revenue</t>
        </is>
      </c>
      <c r="E22" s="17" t="inlineStr">
        <is>
          <t>Returning Revenue</t>
        </is>
      </c>
      <c r="F22" s="17" t="inlineStr">
        <is>
          <t>New-Customer Revenue</t>
        </is>
      </c>
      <c r="G22" s="17" t="inlineStr">
        <is>
          <t>Returning Share</t>
        </is>
      </c>
    </row>
    <row r="23">
      <c r="A23" s="30" t="n">
        <v>45931</v>
      </c>
      <c r="B23" s="22">
        <f>SUMIFS(Orders[First In Month],Orders[First Month],$A23,Orders[Month No],0)</f>
        <v/>
      </c>
      <c r="C23" s="22">
        <f>SUMIFS(Orders[First In Month],Orders[Order Month],$A23)</f>
        <v/>
      </c>
      <c r="D23" s="31">
        <f>SUMIFS(Orders[Amount],Orders[Order Month],$A23)</f>
        <v/>
      </c>
      <c r="E23" s="31">
        <f>SUMIFS(Orders[Amount],Orders[Order Month],$A23,Orders[Month No],"&gt;0")</f>
        <v/>
      </c>
      <c r="F23" s="31">
        <f>D23-E23</f>
        <v/>
      </c>
      <c r="G23" s="28">
        <f>IFERROR(E23/D23,0)</f>
        <v/>
      </c>
    </row>
    <row r="24">
      <c r="A24" s="32">
        <f>EDATE(A23,1)</f>
        <v/>
      </c>
      <c r="B24" s="22">
        <f>SUMIFS(Orders[First In Month],Orders[First Month],$A24,Orders[Month No],0)</f>
        <v/>
      </c>
      <c r="C24" s="22">
        <f>SUMIFS(Orders[First In Month],Orders[Order Month],$A24)</f>
        <v/>
      </c>
      <c r="D24" s="31">
        <f>SUMIFS(Orders[Amount],Orders[Order Month],$A24)</f>
        <v/>
      </c>
      <c r="E24" s="31">
        <f>SUMIFS(Orders[Amount],Orders[Order Month],$A24,Orders[Month No],"&gt;0")</f>
        <v/>
      </c>
      <c r="F24" s="31">
        <f>D24-E24</f>
        <v/>
      </c>
      <c r="G24" s="28">
        <f>IFERROR(E24/D24,0)</f>
        <v/>
      </c>
    </row>
    <row r="25">
      <c r="A25" s="32">
        <f>EDATE(A24,1)</f>
        <v/>
      </c>
      <c r="B25" s="22">
        <f>SUMIFS(Orders[First In Month],Orders[First Month],$A25,Orders[Month No],0)</f>
        <v/>
      </c>
      <c r="C25" s="22">
        <f>SUMIFS(Orders[First In Month],Orders[Order Month],$A25)</f>
        <v/>
      </c>
      <c r="D25" s="31">
        <f>SUMIFS(Orders[Amount],Orders[Order Month],$A25)</f>
        <v/>
      </c>
      <c r="E25" s="31">
        <f>SUMIFS(Orders[Amount],Orders[Order Month],$A25,Orders[Month No],"&gt;0")</f>
        <v/>
      </c>
      <c r="F25" s="31">
        <f>D25-E25</f>
        <v/>
      </c>
      <c r="G25" s="28">
        <f>IFERROR(E25/D25,0)</f>
        <v/>
      </c>
    </row>
    <row r="26">
      <c r="A26" s="32">
        <f>EDATE(A25,1)</f>
        <v/>
      </c>
      <c r="B26" s="22">
        <f>SUMIFS(Orders[First In Month],Orders[First Month],$A26,Orders[Month No],0)</f>
        <v/>
      </c>
      <c r="C26" s="22">
        <f>SUMIFS(Orders[First In Month],Orders[Order Month],$A26)</f>
        <v/>
      </c>
      <c r="D26" s="31">
        <f>SUMIFS(Orders[Amount],Orders[Order Month],$A26)</f>
        <v/>
      </c>
      <c r="E26" s="31">
        <f>SUMIFS(Orders[Amount],Orders[Order Month],$A26,Orders[Month No],"&gt;0")</f>
        <v/>
      </c>
      <c r="F26" s="31">
        <f>D26-E26</f>
        <v/>
      </c>
      <c r="G26" s="28">
        <f>IFERROR(E26/D26,0)</f>
        <v/>
      </c>
    </row>
    <row r="27">
      <c r="A27" s="32">
        <f>EDATE(A26,1)</f>
        <v/>
      </c>
      <c r="B27" s="22">
        <f>SUMIFS(Orders[First In Month],Orders[First Month],$A27,Orders[Month No],0)</f>
        <v/>
      </c>
      <c r="C27" s="22">
        <f>SUMIFS(Orders[First In Month],Orders[Order Month],$A27)</f>
        <v/>
      </c>
      <c r="D27" s="31">
        <f>SUMIFS(Orders[Amount],Orders[Order Month],$A27)</f>
        <v/>
      </c>
      <c r="E27" s="31">
        <f>SUMIFS(Orders[Amount],Orders[Order Month],$A27,Orders[Month No],"&gt;0")</f>
        <v/>
      </c>
      <c r="F27" s="31">
        <f>D27-E27</f>
        <v/>
      </c>
      <c r="G27" s="28">
        <f>IFERROR(E27/D27,0)</f>
        <v/>
      </c>
    </row>
    <row r="28">
      <c r="A28" s="32">
        <f>EDATE(A27,1)</f>
        <v/>
      </c>
      <c r="B28" s="22">
        <f>SUMIFS(Orders[First In Month],Orders[First Month],$A28,Orders[Month No],0)</f>
        <v/>
      </c>
      <c r="C28" s="22">
        <f>SUMIFS(Orders[First In Month],Orders[Order Month],$A28)</f>
        <v/>
      </c>
      <c r="D28" s="31">
        <f>SUMIFS(Orders[Amount],Orders[Order Month],$A28)</f>
        <v/>
      </c>
      <c r="E28" s="31">
        <f>SUMIFS(Orders[Amount],Orders[Order Month],$A28,Orders[Month No],"&gt;0")</f>
        <v/>
      </c>
      <c r="F28" s="31">
        <f>D28-E28</f>
        <v/>
      </c>
      <c r="G28" s="28">
        <f>IFERROR(E28/D28,0)</f>
        <v/>
      </c>
    </row>
    <row r="29">
      <c r="A29" s="32">
        <f>EDATE(A28,1)</f>
        <v/>
      </c>
      <c r="B29" s="22">
        <f>SUMIFS(Orders[First In Month],Orders[First Month],$A29,Orders[Month No],0)</f>
        <v/>
      </c>
      <c r="C29" s="22">
        <f>SUMIFS(Orders[First In Month],Orders[Order Month],$A29)</f>
        <v/>
      </c>
      <c r="D29" s="31">
        <f>SUMIFS(Orders[Amount],Orders[Order Month],$A29)</f>
        <v/>
      </c>
      <c r="E29" s="31">
        <f>SUMIFS(Orders[Amount],Orders[Order Month],$A29,Orders[Month No],"&gt;0")</f>
        <v/>
      </c>
      <c r="F29" s="31">
        <f>D29-E29</f>
        <v/>
      </c>
      <c r="G29" s="28">
        <f>IFERROR(E29/D29,0)</f>
        <v/>
      </c>
    </row>
    <row r="30">
      <c r="A30" s="32">
        <f>EDATE(A29,1)</f>
        <v/>
      </c>
      <c r="B30" s="22">
        <f>SUMIFS(Orders[First In Month],Orders[First Month],$A30,Orders[Month No],0)</f>
        <v/>
      </c>
      <c r="C30" s="22">
        <f>SUMIFS(Orders[First In Month],Orders[Order Month],$A30)</f>
        <v/>
      </c>
      <c r="D30" s="31">
        <f>SUMIFS(Orders[Amount],Orders[Order Month],$A30)</f>
        <v/>
      </c>
      <c r="E30" s="31">
        <f>SUMIFS(Orders[Amount],Orders[Order Month],$A30,Orders[Month No],"&gt;0")</f>
        <v/>
      </c>
      <c r="F30" s="31">
        <f>D30-E30</f>
        <v/>
      </c>
      <c r="G30" s="28">
        <f>IFERROR(E30/D30,0)</f>
        <v/>
      </c>
    </row>
    <row r="31">
      <c r="A31" s="32">
        <f>EDATE(A30,1)</f>
        <v/>
      </c>
      <c r="B31" s="22">
        <f>SUMIFS(Orders[First In Month],Orders[First Month],$A31,Orders[Month No],0)</f>
        <v/>
      </c>
      <c r="C31" s="22">
        <f>SUMIFS(Orders[First In Month],Orders[Order Month],$A31)</f>
        <v/>
      </c>
      <c r="D31" s="31">
        <f>SUMIFS(Orders[Amount],Orders[Order Month],$A31)</f>
        <v/>
      </c>
      <c r="E31" s="31">
        <f>SUMIFS(Orders[Amount],Orders[Order Month],$A31,Orders[Month No],"&gt;0")</f>
        <v/>
      </c>
      <c r="F31" s="31">
        <f>D31-E31</f>
        <v/>
      </c>
      <c r="G31" s="28">
        <f>IFERROR(E31/D31,0)</f>
        <v/>
      </c>
    </row>
    <row r="32">
      <c r="A32" s="32">
        <f>EDATE(A31,1)</f>
        <v/>
      </c>
      <c r="B32" s="22">
        <f>SUMIFS(Orders[First In Month],Orders[First Month],$A32,Orders[Month No],0)</f>
        <v/>
      </c>
      <c r="C32" s="22">
        <f>SUMIFS(Orders[First In Month],Orders[Order Month],$A32)</f>
        <v/>
      </c>
      <c r="D32" s="31">
        <f>SUMIFS(Orders[Amount],Orders[Order Month],$A32)</f>
        <v/>
      </c>
      <c r="E32" s="31">
        <f>SUMIFS(Orders[Amount],Orders[Order Month],$A32,Orders[Month No],"&gt;0")</f>
        <v/>
      </c>
      <c r="F32" s="31">
        <f>D32-E32</f>
        <v/>
      </c>
      <c r="G32" s="28">
        <f>IFERROR(E32/D32,0)</f>
        <v/>
      </c>
    </row>
    <row r="33">
      <c r="A33" s="32">
        <f>EDATE(A32,1)</f>
        <v/>
      </c>
      <c r="B33" s="22">
        <f>SUMIFS(Orders[First In Month],Orders[First Month],$A33,Orders[Month No],0)</f>
        <v/>
      </c>
      <c r="C33" s="22">
        <f>SUMIFS(Orders[First In Month],Orders[Order Month],$A33)</f>
        <v/>
      </c>
      <c r="D33" s="31">
        <f>SUMIFS(Orders[Amount],Orders[Order Month],$A33)</f>
        <v/>
      </c>
      <c r="E33" s="31">
        <f>SUMIFS(Orders[Amount],Orders[Order Month],$A33,Orders[Month No],"&gt;0")</f>
        <v/>
      </c>
      <c r="F33" s="31">
        <f>D33-E33</f>
        <v/>
      </c>
      <c r="G33" s="28">
        <f>IFERROR(E33/D33,0)</f>
        <v/>
      </c>
    </row>
    <row r="34">
      <c r="A34" s="32">
        <f>EDATE(A33,1)</f>
        <v/>
      </c>
      <c r="B34" s="22">
        <f>SUMIFS(Orders[First In Month],Orders[First Month],$A34,Orders[Month No],0)</f>
        <v/>
      </c>
      <c r="C34" s="22">
        <f>SUMIFS(Orders[First In Month],Orders[Order Month],$A34)</f>
        <v/>
      </c>
      <c r="D34" s="31">
        <f>SUMIFS(Orders[Amount],Orders[Order Month],$A34)</f>
        <v/>
      </c>
      <c r="E34" s="31">
        <f>SUMIFS(Orders[Amount],Orders[Order Month],$A34,Orders[Month No],"&gt;0")</f>
        <v/>
      </c>
      <c r="F34" s="31">
        <f>D34-E34</f>
        <v/>
      </c>
      <c r="G34" s="28">
        <f>IFERROR(E34/D34,0)</f>
        <v/>
      </c>
    </row>
    <row r="35">
      <c r="A35" s="33" t="inlineStr">
        <is>
          <t>Total</t>
        </is>
      </c>
      <c r="B35" s="34">
        <f>SUMIFS(Orders[First In Month],Orders[Month No],0)</f>
        <v/>
      </c>
      <c r="C35" s="34">
        <f>SUM(Orders[First In Month])</f>
        <v/>
      </c>
      <c r="D35" s="35">
        <f>SUM(Orders[Amount])</f>
        <v/>
      </c>
      <c r="E35" s="35">
        <f>SUMIFS(Orders[Amount],Orders[Month No],"&gt;0")</f>
        <v/>
      </c>
      <c r="F35" s="35">
        <f>D35-E35</f>
        <v/>
      </c>
      <c r="G35" s="36">
        <f>IFERROR(E35/D35,0)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1:I1"/>
    <mergeCell ref="A20:G20"/>
    <mergeCell ref="A4:B4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5"/>
  <sheetViews>
    <sheetView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</cols>
  <sheetData>
    <row r="1" ht="30" customHeight="1">
      <c r="A1" s="15" t="inlineStr">
        <is>
          <t>Cohort retention table</t>
        </is>
      </c>
    </row>
    <row r="2" ht="30" customHeight="1">
      <c r="A2" s="16" t="inlineStr">
        <is>
          <t>Rows are cohorts (the month of a customer's first order). Columns are months since that first order. Every cell is a formula; only A7 (first cohort) is an input. All numbers in this workbook are fictional teaching data, not real company figures.</t>
        </is>
      </c>
    </row>
    <row r="4">
      <c r="A4" s="37" t="inlineStr">
        <is>
          <t>Last month with data</t>
        </is>
      </c>
      <c r="B4" s="21">
        <f>MAX(Orders[Order Month])</f>
        <v/>
      </c>
    </row>
    <row r="5">
      <c r="A5" s="26" t="inlineStr">
        <is>
          <t>Customers active (count)</t>
        </is>
      </c>
    </row>
    <row r="6">
      <c r="A6" s="17" t="inlineStr">
        <is>
          <t>Cohort</t>
        </is>
      </c>
      <c r="B6" s="17" t="inlineStr">
        <is>
          <t>New customers</t>
        </is>
      </c>
      <c r="C6" s="38" t="n">
        <v>0</v>
      </c>
      <c r="D6" s="38" t="n">
        <v>1</v>
      </c>
      <c r="E6" s="38" t="n">
        <v>2</v>
      </c>
      <c r="F6" s="38" t="n">
        <v>3</v>
      </c>
      <c r="G6" s="38" t="n">
        <v>4</v>
      </c>
      <c r="H6" s="38" t="n">
        <v>5</v>
      </c>
      <c r="I6" s="38" t="n">
        <v>6</v>
      </c>
      <c r="J6" s="38" t="n">
        <v>7</v>
      </c>
      <c r="K6" s="38" t="n">
        <v>8</v>
      </c>
      <c r="L6" s="38" t="n">
        <v>9</v>
      </c>
      <c r="M6" s="38" t="n">
        <v>10</v>
      </c>
      <c r="N6" s="38" t="n">
        <v>11</v>
      </c>
    </row>
    <row r="7">
      <c r="A7" s="30" t="n">
        <v>45931</v>
      </c>
      <c r="B7" s="22">
        <f>SUMIFS(Orders[First In Month],Orders[First Month],$A7,Orders[Month No],0)</f>
        <v/>
      </c>
      <c r="C7" s="22">
        <f>IF(EDATE($A7,C$6)&gt;$B$4,"",SUMIFS(Orders[First In Month],Orders[First Month],$A7,Orders[Month No],C$6))</f>
        <v/>
      </c>
      <c r="D7" s="22">
        <f>IF(EDATE($A7,D$6)&gt;$B$4,"",SUMIFS(Orders[First In Month],Orders[First Month],$A7,Orders[Month No],D$6))</f>
        <v/>
      </c>
      <c r="E7" s="22">
        <f>IF(EDATE($A7,E$6)&gt;$B$4,"",SUMIFS(Orders[First In Month],Orders[First Month],$A7,Orders[Month No],E$6))</f>
        <v/>
      </c>
      <c r="F7" s="22">
        <f>IF(EDATE($A7,F$6)&gt;$B$4,"",SUMIFS(Orders[First In Month],Orders[First Month],$A7,Orders[Month No],F$6))</f>
        <v/>
      </c>
      <c r="G7" s="22">
        <f>IF(EDATE($A7,G$6)&gt;$B$4,"",SUMIFS(Orders[First In Month],Orders[First Month],$A7,Orders[Month No],G$6))</f>
        <v/>
      </c>
      <c r="H7" s="22">
        <f>IF(EDATE($A7,H$6)&gt;$B$4,"",SUMIFS(Orders[First In Month],Orders[First Month],$A7,Orders[Month No],H$6))</f>
        <v/>
      </c>
      <c r="I7" s="22">
        <f>IF(EDATE($A7,I$6)&gt;$B$4,"",SUMIFS(Orders[First In Month],Orders[First Month],$A7,Orders[Month No],I$6))</f>
        <v/>
      </c>
      <c r="J7" s="22">
        <f>IF(EDATE($A7,J$6)&gt;$B$4,"",SUMIFS(Orders[First In Month],Orders[First Month],$A7,Orders[Month No],J$6))</f>
        <v/>
      </c>
      <c r="K7" s="22">
        <f>IF(EDATE($A7,K$6)&gt;$B$4,"",SUMIFS(Orders[First In Month],Orders[First Month],$A7,Orders[Month No],K$6))</f>
        <v/>
      </c>
      <c r="L7" s="22">
        <f>IF(EDATE($A7,L$6)&gt;$B$4,"",SUMIFS(Orders[First In Month],Orders[First Month],$A7,Orders[Month No],L$6))</f>
        <v/>
      </c>
      <c r="M7" s="22">
        <f>IF(EDATE($A7,M$6)&gt;$B$4,"",SUMIFS(Orders[First In Month],Orders[First Month],$A7,Orders[Month No],M$6))</f>
        <v/>
      </c>
      <c r="N7" s="22">
        <f>IF(EDATE($A7,N$6)&gt;$B$4,"",SUMIFS(Orders[First In Month],Orders[First Month],$A7,Orders[Month No],N$6))</f>
        <v/>
      </c>
    </row>
    <row r="8">
      <c r="A8" s="39">
        <f>EDATE(A7,1)</f>
        <v/>
      </c>
      <c r="B8" s="22">
        <f>SUMIFS(Orders[First In Month],Orders[First Month],$A8,Orders[Month No],0)</f>
        <v/>
      </c>
      <c r="C8" s="22">
        <f>IF(EDATE($A8,C$6)&gt;$B$4,"",SUMIFS(Orders[First In Month],Orders[First Month],$A8,Orders[Month No],C$6))</f>
        <v/>
      </c>
      <c r="D8" s="22">
        <f>IF(EDATE($A8,D$6)&gt;$B$4,"",SUMIFS(Orders[First In Month],Orders[First Month],$A8,Orders[Month No],D$6))</f>
        <v/>
      </c>
      <c r="E8" s="22">
        <f>IF(EDATE($A8,E$6)&gt;$B$4,"",SUMIFS(Orders[First In Month],Orders[First Month],$A8,Orders[Month No],E$6))</f>
        <v/>
      </c>
      <c r="F8" s="22">
        <f>IF(EDATE($A8,F$6)&gt;$B$4,"",SUMIFS(Orders[First In Month],Orders[First Month],$A8,Orders[Month No],F$6))</f>
        <v/>
      </c>
      <c r="G8" s="22">
        <f>IF(EDATE($A8,G$6)&gt;$B$4,"",SUMIFS(Orders[First In Month],Orders[First Month],$A8,Orders[Month No],G$6))</f>
        <v/>
      </c>
      <c r="H8" s="22">
        <f>IF(EDATE($A8,H$6)&gt;$B$4,"",SUMIFS(Orders[First In Month],Orders[First Month],$A8,Orders[Month No],H$6))</f>
        <v/>
      </c>
      <c r="I8" s="22">
        <f>IF(EDATE($A8,I$6)&gt;$B$4,"",SUMIFS(Orders[First In Month],Orders[First Month],$A8,Orders[Month No],I$6))</f>
        <v/>
      </c>
      <c r="J8" s="22">
        <f>IF(EDATE($A8,J$6)&gt;$B$4,"",SUMIFS(Orders[First In Month],Orders[First Month],$A8,Orders[Month No],J$6))</f>
        <v/>
      </c>
      <c r="K8" s="22">
        <f>IF(EDATE($A8,K$6)&gt;$B$4,"",SUMIFS(Orders[First In Month],Orders[First Month],$A8,Orders[Month No],K$6))</f>
        <v/>
      </c>
      <c r="L8" s="22">
        <f>IF(EDATE($A8,L$6)&gt;$B$4,"",SUMIFS(Orders[First In Month],Orders[First Month],$A8,Orders[Month No],L$6))</f>
        <v/>
      </c>
      <c r="M8" s="22">
        <f>IF(EDATE($A8,M$6)&gt;$B$4,"",SUMIFS(Orders[First In Month],Orders[First Month],$A8,Orders[Month No],M$6))</f>
        <v/>
      </c>
      <c r="N8" s="22">
        <f>IF(EDATE($A8,N$6)&gt;$B$4,"",SUMIFS(Orders[First In Month],Orders[First Month],$A8,Orders[Month No],N$6))</f>
        <v/>
      </c>
    </row>
    <row r="9">
      <c r="A9" s="39">
        <f>EDATE(A8,1)</f>
        <v/>
      </c>
      <c r="B9" s="22">
        <f>SUMIFS(Orders[First In Month],Orders[First Month],$A9,Orders[Month No],0)</f>
        <v/>
      </c>
      <c r="C9" s="22">
        <f>IF(EDATE($A9,C$6)&gt;$B$4,"",SUMIFS(Orders[First In Month],Orders[First Month],$A9,Orders[Month No],C$6))</f>
        <v/>
      </c>
      <c r="D9" s="22">
        <f>IF(EDATE($A9,D$6)&gt;$B$4,"",SUMIFS(Orders[First In Month],Orders[First Month],$A9,Orders[Month No],D$6))</f>
        <v/>
      </c>
      <c r="E9" s="22">
        <f>IF(EDATE($A9,E$6)&gt;$B$4,"",SUMIFS(Orders[First In Month],Orders[First Month],$A9,Orders[Month No],E$6))</f>
        <v/>
      </c>
      <c r="F9" s="22">
        <f>IF(EDATE($A9,F$6)&gt;$B$4,"",SUMIFS(Orders[First In Month],Orders[First Month],$A9,Orders[Month No],F$6))</f>
        <v/>
      </c>
      <c r="G9" s="22">
        <f>IF(EDATE($A9,G$6)&gt;$B$4,"",SUMIFS(Orders[First In Month],Orders[First Month],$A9,Orders[Month No],G$6))</f>
        <v/>
      </c>
      <c r="H9" s="22">
        <f>IF(EDATE($A9,H$6)&gt;$B$4,"",SUMIFS(Orders[First In Month],Orders[First Month],$A9,Orders[Month No],H$6))</f>
        <v/>
      </c>
      <c r="I9" s="22">
        <f>IF(EDATE($A9,I$6)&gt;$B$4,"",SUMIFS(Orders[First In Month],Orders[First Month],$A9,Orders[Month No],I$6))</f>
        <v/>
      </c>
      <c r="J9" s="22">
        <f>IF(EDATE($A9,J$6)&gt;$B$4,"",SUMIFS(Orders[First In Month],Orders[First Month],$A9,Orders[Month No],J$6))</f>
        <v/>
      </c>
      <c r="K9" s="22">
        <f>IF(EDATE($A9,K$6)&gt;$B$4,"",SUMIFS(Orders[First In Month],Orders[First Month],$A9,Orders[Month No],K$6))</f>
        <v/>
      </c>
      <c r="L9" s="22">
        <f>IF(EDATE($A9,L$6)&gt;$B$4,"",SUMIFS(Orders[First In Month],Orders[First Month],$A9,Orders[Month No],L$6))</f>
        <v/>
      </c>
      <c r="M9" s="22">
        <f>IF(EDATE($A9,M$6)&gt;$B$4,"",SUMIFS(Orders[First In Month],Orders[First Month],$A9,Orders[Month No],M$6))</f>
        <v/>
      </c>
      <c r="N9" s="22">
        <f>IF(EDATE($A9,N$6)&gt;$B$4,"",SUMIFS(Orders[First In Month],Orders[First Month],$A9,Orders[Month No],N$6))</f>
        <v/>
      </c>
    </row>
    <row r="10">
      <c r="A10" s="39">
        <f>EDATE(A9,1)</f>
        <v/>
      </c>
      <c r="B10" s="22">
        <f>SUMIFS(Orders[First In Month],Orders[First Month],$A10,Orders[Month No],0)</f>
        <v/>
      </c>
      <c r="C10" s="22">
        <f>IF(EDATE($A10,C$6)&gt;$B$4,"",SUMIFS(Orders[First In Month],Orders[First Month],$A10,Orders[Month No],C$6))</f>
        <v/>
      </c>
      <c r="D10" s="22">
        <f>IF(EDATE($A10,D$6)&gt;$B$4,"",SUMIFS(Orders[First In Month],Orders[First Month],$A10,Orders[Month No],D$6))</f>
        <v/>
      </c>
      <c r="E10" s="22">
        <f>IF(EDATE($A10,E$6)&gt;$B$4,"",SUMIFS(Orders[First In Month],Orders[First Month],$A10,Orders[Month No],E$6))</f>
        <v/>
      </c>
      <c r="F10" s="22">
        <f>IF(EDATE($A10,F$6)&gt;$B$4,"",SUMIFS(Orders[First In Month],Orders[First Month],$A10,Orders[Month No],F$6))</f>
        <v/>
      </c>
      <c r="G10" s="22">
        <f>IF(EDATE($A10,G$6)&gt;$B$4,"",SUMIFS(Orders[First In Month],Orders[First Month],$A10,Orders[Month No],G$6))</f>
        <v/>
      </c>
      <c r="H10" s="22">
        <f>IF(EDATE($A10,H$6)&gt;$B$4,"",SUMIFS(Orders[First In Month],Orders[First Month],$A10,Orders[Month No],H$6))</f>
        <v/>
      </c>
      <c r="I10" s="22">
        <f>IF(EDATE($A10,I$6)&gt;$B$4,"",SUMIFS(Orders[First In Month],Orders[First Month],$A10,Orders[Month No],I$6))</f>
        <v/>
      </c>
      <c r="J10" s="22">
        <f>IF(EDATE($A10,J$6)&gt;$B$4,"",SUMIFS(Orders[First In Month],Orders[First Month],$A10,Orders[Month No],J$6))</f>
        <v/>
      </c>
      <c r="K10" s="22">
        <f>IF(EDATE($A10,K$6)&gt;$B$4,"",SUMIFS(Orders[First In Month],Orders[First Month],$A10,Orders[Month No],K$6))</f>
        <v/>
      </c>
      <c r="L10" s="22">
        <f>IF(EDATE($A10,L$6)&gt;$B$4,"",SUMIFS(Orders[First In Month],Orders[First Month],$A10,Orders[Month No],L$6))</f>
        <v/>
      </c>
      <c r="M10" s="22">
        <f>IF(EDATE($A10,M$6)&gt;$B$4,"",SUMIFS(Orders[First In Month],Orders[First Month],$A10,Orders[Month No],M$6))</f>
        <v/>
      </c>
      <c r="N10" s="22">
        <f>IF(EDATE($A10,N$6)&gt;$B$4,"",SUMIFS(Orders[First In Month],Orders[First Month],$A10,Orders[Month No],N$6))</f>
        <v/>
      </c>
    </row>
    <row r="11">
      <c r="A11" s="39">
        <f>EDATE(A10,1)</f>
        <v/>
      </c>
      <c r="B11" s="22">
        <f>SUMIFS(Orders[First In Month],Orders[First Month],$A11,Orders[Month No],0)</f>
        <v/>
      </c>
      <c r="C11" s="22">
        <f>IF(EDATE($A11,C$6)&gt;$B$4,"",SUMIFS(Orders[First In Month],Orders[First Month],$A11,Orders[Month No],C$6))</f>
        <v/>
      </c>
      <c r="D11" s="22">
        <f>IF(EDATE($A11,D$6)&gt;$B$4,"",SUMIFS(Orders[First In Month],Orders[First Month],$A11,Orders[Month No],D$6))</f>
        <v/>
      </c>
      <c r="E11" s="22">
        <f>IF(EDATE($A11,E$6)&gt;$B$4,"",SUMIFS(Orders[First In Month],Orders[First Month],$A11,Orders[Month No],E$6))</f>
        <v/>
      </c>
      <c r="F11" s="22">
        <f>IF(EDATE($A11,F$6)&gt;$B$4,"",SUMIFS(Orders[First In Month],Orders[First Month],$A11,Orders[Month No],F$6))</f>
        <v/>
      </c>
      <c r="G11" s="22">
        <f>IF(EDATE($A11,G$6)&gt;$B$4,"",SUMIFS(Orders[First In Month],Orders[First Month],$A11,Orders[Month No],G$6))</f>
        <v/>
      </c>
      <c r="H11" s="22">
        <f>IF(EDATE($A11,H$6)&gt;$B$4,"",SUMIFS(Orders[First In Month],Orders[First Month],$A11,Orders[Month No],H$6))</f>
        <v/>
      </c>
      <c r="I11" s="22">
        <f>IF(EDATE($A11,I$6)&gt;$B$4,"",SUMIFS(Orders[First In Month],Orders[First Month],$A11,Orders[Month No],I$6))</f>
        <v/>
      </c>
      <c r="J11" s="22">
        <f>IF(EDATE($A11,J$6)&gt;$B$4,"",SUMIFS(Orders[First In Month],Orders[First Month],$A11,Orders[Month No],J$6))</f>
        <v/>
      </c>
      <c r="K11" s="22">
        <f>IF(EDATE($A11,K$6)&gt;$B$4,"",SUMIFS(Orders[First In Month],Orders[First Month],$A11,Orders[Month No],K$6))</f>
        <v/>
      </c>
      <c r="L11" s="22">
        <f>IF(EDATE($A11,L$6)&gt;$B$4,"",SUMIFS(Orders[First In Month],Orders[First Month],$A11,Orders[Month No],L$6))</f>
        <v/>
      </c>
      <c r="M11" s="22">
        <f>IF(EDATE($A11,M$6)&gt;$B$4,"",SUMIFS(Orders[First In Month],Orders[First Month],$A11,Orders[Month No],M$6))</f>
        <v/>
      </c>
      <c r="N11" s="22">
        <f>IF(EDATE($A11,N$6)&gt;$B$4,"",SUMIFS(Orders[First In Month],Orders[First Month],$A11,Orders[Month No],N$6))</f>
        <v/>
      </c>
    </row>
    <row r="12">
      <c r="A12" s="39">
        <f>EDATE(A11,1)</f>
        <v/>
      </c>
      <c r="B12" s="22">
        <f>SUMIFS(Orders[First In Month],Orders[First Month],$A12,Orders[Month No],0)</f>
        <v/>
      </c>
      <c r="C12" s="22">
        <f>IF(EDATE($A12,C$6)&gt;$B$4,"",SUMIFS(Orders[First In Month],Orders[First Month],$A12,Orders[Month No],C$6))</f>
        <v/>
      </c>
      <c r="D12" s="22">
        <f>IF(EDATE($A12,D$6)&gt;$B$4,"",SUMIFS(Orders[First In Month],Orders[First Month],$A12,Orders[Month No],D$6))</f>
        <v/>
      </c>
      <c r="E12" s="22">
        <f>IF(EDATE($A12,E$6)&gt;$B$4,"",SUMIFS(Orders[First In Month],Orders[First Month],$A12,Orders[Month No],E$6))</f>
        <v/>
      </c>
      <c r="F12" s="22">
        <f>IF(EDATE($A12,F$6)&gt;$B$4,"",SUMIFS(Orders[First In Month],Orders[First Month],$A12,Orders[Month No],F$6))</f>
        <v/>
      </c>
      <c r="G12" s="22">
        <f>IF(EDATE($A12,G$6)&gt;$B$4,"",SUMIFS(Orders[First In Month],Orders[First Month],$A12,Orders[Month No],G$6))</f>
        <v/>
      </c>
      <c r="H12" s="22">
        <f>IF(EDATE($A12,H$6)&gt;$B$4,"",SUMIFS(Orders[First In Month],Orders[First Month],$A12,Orders[Month No],H$6))</f>
        <v/>
      </c>
      <c r="I12" s="22">
        <f>IF(EDATE($A12,I$6)&gt;$B$4,"",SUMIFS(Orders[First In Month],Orders[First Month],$A12,Orders[Month No],I$6))</f>
        <v/>
      </c>
      <c r="J12" s="22">
        <f>IF(EDATE($A12,J$6)&gt;$B$4,"",SUMIFS(Orders[First In Month],Orders[First Month],$A12,Orders[Month No],J$6))</f>
        <v/>
      </c>
      <c r="K12" s="22">
        <f>IF(EDATE($A12,K$6)&gt;$B$4,"",SUMIFS(Orders[First In Month],Orders[First Month],$A12,Orders[Month No],K$6))</f>
        <v/>
      </c>
      <c r="L12" s="22">
        <f>IF(EDATE($A12,L$6)&gt;$B$4,"",SUMIFS(Orders[First In Month],Orders[First Month],$A12,Orders[Month No],L$6))</f>
        <v/>
      </c>
      <c r="M12" s="22">
        <f>IF(EDATE($A12,M$6)&gt;$B$4,"",SUMIFS(Orders[First In Month],Orders[First Month],$A12,Orders[Month No],M$6))</f>
        <v/>
      </c>
      <c r="N12" s="22">
        <f>IF(EDATE($A12,N$6)&gt;$B$4,"",SUMIFS(Orders[First In Month],Orders[First Month],$A12,Orders[Month No],N$6))</f>
        <v/>
      </c>
    </row>
    <row r="13">
      <c r="A13" s="39">
        <f>EDATE(A12,1)</f>
        <v/>
      </c>
      <c r="B13" s="22">
        <f>SUMIFS(Orders[First In Month],Orders[First Month],$A13,Orders[Month No],0)</f>
        <v/>
      </c>
      <c r="C13" s="22">
        <f>IF(EDATE($A13,C$6)&gt;$B$4,"",SUMIFS(Orders[First In Month],Orders[First Month],$A13,Orders[Month No],C$6))</f>
        <v/>
      </c>
      <c r="D13" s="22">
        <f>IF(EDATE($A13,D$6)&gt;$B$4,"",SUMIFS(Orders[First In Month],Orders[First Month],$A13,Orders[Month No],D$6))</f>
        <v/>
      </c>
      <c r="E13" s="22">
        <f>IF(EDATE($A13,E$6)&gt;$B$4,"",SUMIFS(Orders[First In Month],Orders[First Month],$A13,Orders[Month No],E$6))</f>
        <v/>
      </c>
      <c r="F13" s="22">
        <f>IF(EDATE($A13,F$6)&gt;$B$4,"",SUMIFS(Orders[First In Month],Orders[First Month],$A13,Orders[Month No],F$6))</f>
        <v/>
      </c>
      <c r="G13" s="22">
        <f>IF(EDATE($A13,G$6)&gt;$B$4,"",SUMIFS(Orders[First In Month],Orders[First Month],$A13,Orders[Month No],G$6))</f>
        <v/>
      </c>
      <c r="H13" s="22">
        <f>IF(EDATE($A13,H$6)&gt;$B$4,"",SUMIFS(Orders[First In Month],Orders[First Month],$A13,Orders[Month No],H$6))</f>
        <v/>
      </c>
      <c r="I13" s="22">
        <f>IF(EDATE($A13,I$6)&gt;$B$4,"",SUMIFS(Orders[First In Month],Orders[First Month],$A13,Orders[Month No],I$6))</f>
        <v/>
      </c>
      <c r="J13" s="22">
        <f>IF(EDATE($A13,J$6)&gt;$B$4,"",SUMIFS(Orders[First In Month],Orders[First Month],$A13,Orders[Month No],J$6))</f>
        <v/>
      </c>
      <c r="K13" s="22">
        <f>IF(EDATE($A13,K$6)&gt;$B$4,"",SUMIFS(Orders[First In Month],Orders[First Month],$A13,Orders[Month No],K$6))</f>
        <v/>
      </c>
      <c r="L13" s="22">
        <f>IF(EDATE($A13,L$6)&gt;$B$4,"",SUMIFS(Orders[First In Month],Orders[First Month],$A13,Orders[Month No],L$6))</f>
        <v/>
      </c>
      <c r="M13" s="22">
        <f>IF(EDATE($A13,M$6)&gt;$B$4,"",SUMIFS(Orders[First In Month],Orders[First Month],$A13,Orders[Month No],M$6))</f>
        <v/>
      </c>
      <c r="N13" s="22">
        <f>IF(EDATE($A13,N$6)&gt;$B$4,"",SUMIFS(Orders[First In Month],Orders[First Month],$A13,Orders[Month No],N$6))</f>
        <v/>
      </c>
    </row>
    <row r="14">
      <c r="A14" s="39">
        <f>EDATE(A13,1)</f>
        <v/>
      </c>
      <c r="B14" s="22">
        <f>SUMIFS(Orders[First In Month],Orders[First Month],$A14,Orders[Month No],0)</f>
        <v/>
      </c>
      <c r="C14" s="22">
        <f>IF(EDATE($A14,C$6)&gt;$B$4,"",SUMIFS(Orders[First In Month],Orders[First Month],$A14,Orders[Month No],C$6))</f>
        <v/>
      </c>
      <c r="D14" s="22">
        <f>IF(EDATE($A14,D$6)&gt;$B$4,"",SUMIFS(Orders[First In Month],Orders[First Month],$A14,Orders[Month No],D$6))</f>
        <v/>
      </c>
      <c r="E14" s="22">
        <f>IF(EDATE($A14,E$6)&gt;$B$4,"",SUMIFS(Orders[First In Month],Orders[First Month],$A14,Orders[Month No],E$6))</f>
        <v/>
      </c>
      <c r="F14" s="22">
        <f>IF(EDATE($A14,F$6)&gt;$B$4,"",SUMIFS(Orders[First In Month],Orders[First Month],$A14,Orders[Month No],F$6))</f>
        <v/>
      </c>
      <c r="G14" s="22">
        <f>IF(EDATE($A14,G$6)&gt;$B$4,"",SUMIFS(Orders[First In Month],Orders[First Month],$A14,Orders[Month No],G$6))</f>
        <v/>
      </c>
      <c r="H14" s="22">
        <f>IF(EDATE($A14,H$6)&gt;$B$4,"",SUMIFS(Orders[First In Month],Orders[First Month],$A14,Orders[Month No],H$6))</f>
        <v/>
      </c>
      <c r="I14" s="22">
        <f>IF(EDATE($A14,I$6)&gt;$B$4,"",SUMIFS(Orders[First In Month],Orders[First Month],$A14,Orders[Month No],I$6))</f>
        <v/>
      </c>
      <c r="J14" s="22">
        <f>IF(EDATE($A14,J$6)&gt;$B$4,"",SUMIFS(Orders[First In Month],Orders[First Month],$A14,Orders[Month No],J$6))</f>
        <v/>
      </c>
      <c r="K14" s="22">
        <f>IF(EDATE($A14,K$6)&gt;$B$4,"",SUMIFS(Orders[First In Month],Orders[First Month],$A14,Orders[Month No],K$6))</f>
        <v/>
      </c>
      <c r="L14" s="22">
        <f>IF(EDATE($A14,L$6)&gt;$B$4,"",SUMIFS(Orders[First In Month],Orders[First Month],$A14,Orders[Month No],L$6))</f>
        <v/>
      </c>
      <c r="M14" s="22">
        <f>IF(EDATE($A14,M$6)&gt;$B$4,"",SUMIFS(Orders[First In Month],Orders[First Month],$A14,Orders[Month No],M$6))</f>
        <v/>
      </c>
      <c r="N14" s="22">
        <f>IF(EDATE($A14,N$6)&gt;$B$4,"",SUMIFS(Orders[First In Month],Orders[First Month],$A14,Orders[Month No],N$6))</f>
        <v/>
      </c>
    </row>
    <row r="15">
      <c r="A15" s="39">
        <f>EDATE(A14,1)</f>
        <v/>
      </c>
      <c r="B15" s="22">
        <f>SUMIFS(Orders[First In Month],Orders[First Month],$A15,Orders[Month No],0)</f>
        <v/>
      </c>
      <c r="C15" s="22">
        <f>IF(EDATE($A15,C$6)&gt;$B$4,"",SUMIFS(Orders[First In Month],Orders[First Month],$A15,Orders[Month No],C$6))</f>
        <v/>
      </c>
      <c r="D15" s="22">
        <f>IF(EDATE($A15,D$6)&gt;$B$4,"",SUMIFS(Orders[First In Month],Orders[First Month],$A15,Orders[Month No],D$6))</f>
        <v/>
      </c>
      <c r="E15" s="22">
        <f>IF(EDATE($A15,E$6)&gt;$B$4,"",SUMIFS(Orders[First In Month],Orders[First Month],$A15,Orders[Month No],E$6))</f>
        <v/>
      </c>
      <c r="F15" s="22">
        <f>IF(EDATE($A15,F$6)&gt;$B$4,"",SUMIFS(Orders[First In Month],Orders[First Month],$A15,Orders[Month No],F$6))</f>
        <v/>
      </c>
      <c r="G15" s="22">
        <f>IF(EDATE($A15,G$6)&gt;$B$4,"",SUMIFS(Orders[First In Month],Orders[First Month],$A15,Orders[Month No],G$6))</f>
        <v/>
      </c>
      <c r="H15" s="22">
        <f>IF(EDATE($A15,H$6)&gt;$B$4,"",SUMIFS(Orders[First In Month],Orders[First Month],$A15,Orders[Month No],H$6))</f>
        <v/>
      </c>
      <c r="I15" s="22">
        <f>IF(EDATE($A15,I$6)&gt;$B$4,"",SUMIFS(Orders[First In Month],Orders[First Month],$A15,Orders[Month No],I$6))</f>
        <v/>
      </c>
      <c r="J15" s="22">
        <f>IF(EDATE($A15,J$6)&gt;$B$4,"",SUMIFS(Orders[First In Month],Orders[First Month],$A15,Orders[Month No],J$6))</f>
        <v/>
      </c>
      <c r="K15" s="22">
        <f>IF(EDATE($A15,K$6)&gt;$B$4,"",SUMIFS(Orders[First In Month],Orders[First Month],$A15,Orders[Month No],K$6))</f>
        <v/>
      </c>
      <c r="L15" s="22">
        <f>IF(EDATE($A15,L$6)&gt;$B$4,"",SUMIFS(Orders[First In Month],Orders[First Month],$A15,Orders[Month No],L$6))</f>
        <v/>
      </c>
      <c r="M15" s="22">
        <f>IF(EDATE($A15,M$6)&gt;$B$4,"",SUMIFS(Orders[First In Month],Orders[First Month],$A15,Orders[Month No],M$6))</f>
        <v/>
      </c>
      <c r="N15" s="22">
        <f>IF(EDATE($A15,N$6)&gt;$B$4,"",SUMIFS(Orders[First In Month],Orders[First Month],$A15,Orders[Month No],N$6))</f>
        <v/>
      </c>
    </row>
    <row r="16">
      <c r="A16" s="39">
        <f>EDATE(A15,1)</f>
        <v/>
      </c>
      <c r="B16" s="22">
        <f>SUMIFS(Orders[First In Month],Orders[First Month],$A16,Orders[Month No],0)</f>
        <v/>
      </c>
      <c r="C16" s="22">
        <f>IF(EDATE($A16,C$6)&gt;$B$4,"",SUMIFS(Orders[First In Month],Orders[First Month],$A16,Orders[Month No],C$6))</f>
        <v/>
      </c>
      <c r="D16" s="22">
        <f>IF(EDATE($A16,D$6)&gt;$B$4,"",SUMIFS(Orders[First In Month],Orders[First Month],$A16,Orders[Month No],D$6))</f>
        <v/>
      </c>
      <c r="E16" s="22">
        <f>IF(EDATE($A16,E$6)&gt;$B$4,"",SUMIFS(Orders[First In Month],Orders[First Month],$A16,Orders[Month No],E$6))</f>
        <v/>
      </c>
      <c r="F16" s="22">
        <f>IF(EDATE($A16,F$6)&gt;$B$4,"",SUMIFS(Orders[First In Month],Orders[First Month],$A16,Orders[Month No],F$6))</f>
        <v/>
      </c>
      <c r="G16" s="22">
        <f>IF(EDATE($A16,G$6)&gt;$B$4,"",SUMIFS(Orders[First In Month],Orders[First Month],$A16,Orders[Month No],G$6))</f>
        <v/>
      </c>
      <c r="H16" s="22">
        <f>IF(EDATE($A16,H$6)&gt;$B$4,"",SUMIFS(Orders[First In Month],Orders[First Month],$A16,Orders[Month No],H$6))</f>
        <v/>
      </c>
      <c r="I16" s="22">
        <f>IF(EDATE($A16,I$6)&gt;$B$4,"",SUMIFS(Orders[First In Month],Orders[First Month],$A16,Orders[Month No],I$6))</f>
        <v/>
      </c>
      <c r="J16" s="22">
        <f>IF(EDATE($A16,J$6)&gt;$B$4,"",SUMIFS(Orders[First In Month],Orders[First Month],$A16,Orders[Month No],J$6))</f>
        <v/>
      </c>
      <c r="K16" s="22">
        <f>IF(EDATE($A16,K$6)&gt;$B$4,"",SUMIFS(Orders[First In Month],Orders[First Month],$A16,Orders[Month No],K$6))</f>
        <v/>
      </c>
      <c r="L16" s="22">
        <f>IF(EDATE($A16,L$6)&gt;$B$4,"",SUMIFS(Orders[First In Month],Orders[First Month],$A16,Orders[Month No],L$6))</f>
        <v/>
      </c>
      <c r="M16" s="22">
        <f>IF(EDATE($A16,M$6)&gt;$B$4,"",SUMIFS(Orders[First In Month],Orders[First Month],$A16,Orders[Month No],M$6))</f>
        <v/>
      </c>
      <c r="N16" s="22">
        <f>IF(EDATE($A16,N$6)&gt;$B$4,"",SUMIFS(Orders[First In Month],Orders[First Month],$A16,Orders[Month No],N$6))</f>
        <v/>
      </c>
    </row>
    <row r="17">
      <c r="A17" s="39">
        <f>EDATE(A16,1)</f>
        <v/>
      </c>
      <c r="B17" s="22">
        <f>SUMIFS(Orders[First In Month],Orders[First Month],$A17,Orders[Month No],0)</f>
        <v/>
      </c>
      <c r="C17" s="22">
        <f>IF(EDATE($A17,C$6)&gt;$B$4,"",SUMIFS(Orders[First In Month],Orders[First Month],$A17,Orders[Month No],C$6))</f>
        <v/>
      </c>
      <c r="D17" s="22">
        <f>IF(EDATE($A17,D$6)&gt;$B$4,"",SUMIFS(Orders[First In Month],Orders[First Month],$A17,Orders[Month No],D$6))</f>
        <v/>
      </c>
      <c r="E17" s="22">
        <f>IF(EDATE($A17,E$6)&gt;$B$4,"",SUMIFS(Orders[First In Month],Orders[First Month],$A17,Orders[Month No],E$6))</f>
        <v/>
      </c>
      <c r="F17" s="22">
        <f>IF(EDATE($A17,F$6)&gt;$B$4,"",SUMIFS(Orders[First In Month],Orders[First Month],$A17,Orders[Month No],F$6))</f>
        <v/>
      </c>
      <c r="G17" s="22">
        <f>IF(EDATE($A17,G$6)&gt;$B$4,"",SUMIFS(Orders[First In Month],Orders[First Month],$A17,Orders[Month No],G$6))</f>
        <v/>
      </c>
      <c r="H17" s="22">
        <f>IF(EDATE($A17,H$6)&gt;$B$4,"",SUMIFS(Orders[First In Month],Orders[First Month],$A17,Orders[Month No],H$6))</f>
        <v/>
      </c>
      <c r="I17" s="22">
        <f>IF(EDATE($A17,I$6)&gt;$B$4,"",SUMIFS(Orders[First In Month],Orders[First Month],$A17,Orders[Month No],I$6))</f>
        <v/>
      </c>
      <c r="J17" s="22">
        <f>IF(EDATE($A17,J$6)&gt;$B$4,"",SUMIFS(Orders[First In Month],Orders[First Month],$A17,Orders[Month No],J$6))</f>
        <v/>
      </c>
      <c r="K17" s="22">
        <f>IF(EDATE($A17,K$6)&gt;$B$4,"",SUMIFS(Orders[First In Month],Orders[First Month],$A17,Orders[Month No],K$6))</f>
        <v/>
      </c>
      <c r="L17" s="22">
        <f>IF(EDATE($A17,L$6)&gt;$B$4,"",SUMIFS(Orders[First In Month],Orders[First Month],$A17,Orders[Month No],L$6))</f>
        <v/>
      </c>
      <c r="M17" s="22">
        <f>IF(EDATE($A17,M$6)&gt;$B$4,"",SUMIFS(Orders[First In Month],Orders[First Month],$A17,Orders[Month No],M$6))</f>
        <v/>
      </c>
      <c r="N17" s="22">
        <f>IF(EDATE($A17,N$6)&gt;$B$4,"",SUMIFS(Orders[First In Month],Orders[First Month],$A17,Orders[Month No],N$6))</f>
        <v/>
      </c>
    </row>
    <row r="18">
      <c r="A18" s="39">
        <f>EDATE(A17,1)</f>
        <v/>
      </c>
      <c r="B18" s="22">
        <f>SUMIFS(Orders[First In Month],Orders[First Month],$A18,Orders[Month No],0)</f>
        <v/>
      </c>
      <c r="C18" s="22">
        <f>IF(EDATE($A18,C$6)&gt;$B$4,"",SUMIFS(Orders[First In Month],Orders[First Month],$A18,Orders[Month No],C$6))</f>
        <v/>
      </c>
      <c r="D18" s="22">
        <f>IF(EDATE($A18,D$6)&gt;$B$4,"",SUMIFS(Orders[First In Month],Orders[First Month],$A18,Orders[Month No],D$6))</f>
        <v/>
      </c>
      <c r="E18" s="22">
        <f>IF(EDATE($A18,E$6)&gt;$B$4,"",SUMIFS(Orders[First In Month],Orders[First Month],$A18,Orders[Month No],E$6))</f>
        <v/>
      </c>
      <c r="F18" s="22">
        <f>IF(EDATE($A18,F$6)&gt;$B$4,"",SUMIFS(Orders[First In Month],Orders[First Month],$A18,Orders[Month No],F$6))</f>
        <v/>
      </c>
      <c r="G18" s="22">
        <f>IF(EDATE($A18,G$6)&gt;$B$4,"",SUMIFS(Orders[First In Month],Orders[First Month],$A18,Orders[Month No],G$6))</f>
        <v/>
      </c>
      <c r="H18" s="22">
        <f>IF(EDATE($A18,H$6)&gt;$B$4,"",SUMIFS(Orders[First In Month],Orders[First Month],$A18,Orders[Month No],H$6))</f>
        <v/>
      </c>
      <c r="I18" s="22">
        <f>IF(EDATE($A18,I$6)&gt;$B$4,"",SUMIFS(Orders[First In Month],Orders[First Month],$A18,Orders[Month No],I$6))</f>
        <v/>
      </c>
      <c r="J18" s="22">
        <f>IF(EDATE($A18,J$6)&gt;$B$4,"",SUMIFS(Orders[First In Month],Orders[First Month],$A18,Orders[Month No],J$6))</f>
        <v/>
      </c>
      <c r="K18" s="22">
        <f>IF(EDATE($A18,K$6)&gt;$B$4,"",SUMIFS(Orders[First In Month],Orders[First Month],$A18,Orders[Month No],K$6))</f>
        <v/>
      </c>
      <c r="L18" s="22">
        <f>IF(EDATE($A18,L$6)&gt;$B$4,"",SUMIFS(Orders[First In Month],Orders[First Month],$A18,Orders[Month No],L$6))</f>
        <v/>
      </c>
      <c r="M18" s="22">
        <f>IF(EDATE($A18,M$6)&gt;$B$4,"",SUMIFS(Orders[First In Month],Orders[First Month],$A18,Orders[Month No],M$6))</f>
        <v/>
      </c>
      <c r="N18" s="22">
        <f>IF(EDATE($A18,N$6)&gt;$B$4,"",SUMIFS(Orders[First In Month],Orders[First Month],$A18,Orders[Month No],N$6))</f>
        <v/>
      </c>
    </row>
    <row r="21">
      <c r="A21" s="26" t="inlineStr">
        <is>
          <t>Retention % (share of the cohort still buying)</t>
        </is>
      </c>
    </row>
    <row r="22">
      <c r="A22" s="17" t="inlineStr">
        <is>
          <t>Cohort</t>
        </is>
      </c>
      <c r="B22" s="17" t="inlineStr">
        <is>
          <t>New customers</t>
        </is>
      </c>
      <c r="C22" s="38" t="n">
        <v>0</v>
      </c>
      <c r="D22" s="38" t="n">
        <v>1</v>
      </c>
      <c r="E22" s="38" t="n">
        <v>2</v>
      </c>
      <c r="F22" s="38" t="n">
        <v>3</v>
      </c>
      <c r="G22" s="38" t="n">
        <v>4</v>
      </c>
      <c r="H22" s="38" t="n">
        <v>5</v>
      </c>
      <c r="I22" s="38" t="n">
        <v>6</v>
      </c>
      <c r="J22" s="38" t="n">
        <v>7</v>
      </c>
      <c r="K22" s="38" t="n">
        <v>8</v>
      </c>
      <c r="L22" s="38" t="n">
        <v>9</v>
      </c>
      <c r="M22" s="38" t="n">
        <v>10</v>
      </c>
      <c r="N22" s="38" t="n">
        <v>11</v>
      </c>
    </row>
    <row r="23">
      <c r="A23" s="39">
        <f>A7</f>
        <v/>
      </c>
      <c r="B23" s="40">
        <f>B7</f>
        <v/>
      </c>
      <c r="C23" s="28">
        <f>IF(C7="","",IFERROR(C7/$B7,0))</f>
        <v/>
      </c>
      <c r="D23" s="28">
        <f>IF(D7="","",IFERROR(D7/$B7,0))</f>
        <v/>
      </c>
      <c r="E23" s="28">
        <f>IF(E7="","",IFERROR(E7/$B7,0))</f>
        <v/>
      </c>
      <c r="F23" s="28">
        <f>IF(F7="","",IFERROR(F7/$B7,0))</f>
        <v/>
      </c>
      <c r="G23" s="28">
        <f>IF(G7="","",IFERROR(G7/$B7,0))</f>
        <v/>
      </c>
      <c r="H23" s="28">
        <f>IF(H7="","",IFERROR(H7/$B7,0))</f>
        <v/>
      </c>
      <c r="I23" s="28">
        <f>IF(I7="","",IFERROR(I7/$B7,0))</f>
        <v/>
      </c>
      <c r="J23" s="28">
        <f>IF(J7="","",IFERROR(J7/$B7,0))</f>
        <v/>
      </c>
      <c r="K23" s="28">
        <f>IF(K7="","",IFERROR(K7/$B7,0))</f>
        <v/>
      </c>
      <c r="L23" s="28">
        <f>IF(L7="","",IFERROR(L7/$B7,0))</f>
        <v/>
      </c>
      <c r="M23" s="28">
        <f>IF(M7="","",IFERROR(M7/$B7,0))</f>
        <v/>
      </c>
      <c r="N23" s="28">
        <f>IF(N7="","",IFERROR(N7/$B7,0))</f>
        <v/>
      </c>
    </row>
    <row r="24">
      <c r="A24" s="39">
        <f>A8</f>
        <v/>
      </c>
      <c r="B24" s="40">
        <f>B8</f>
        <v/>
      </c>
      <c r="C24" s="28">
        <f>IF(C8="","",IFERROR(C8/$B8,0))</f>
        <v/>
      </c>
      <c r="D24" s="28">
        <f>IF(D8="","",IFERROR(D8/$B8,0))</f>
        <v/>
      </c>
      <c r="E24" s="28">
        <f>IF(E8="","",IFERROR(E8/$B8,0))</f>
        <v/>
      </c>
      <c r="F24" s="28">
        <f>IF(F8="","",IFERROR(F8/$B8,0))</f>
        <v/>
      </c>
      <c r="G24" s="28">
        <f>IF(G8="","",IFERROR(G8/$B8,0))</f>
        <v/>
      </c>
      <c r="H24" s="28">
        <f>IF(H8="","",IFERROR(H8/$B8,0))</f>
        <v/>
      </c>
      <c r="I24" s="28">
        <f>IF(I8="","",IFERROR(I8/$B8,0))</f>
        <v/>
      </c>
      <c r="J24" s="28">
        <f>IF(J8="","",IFERROR(J8/$B8,0))</f>
        <v/>
      </c>
      <c r="K24" s="28">
        <f>IF(K8="","",IFERROR(K8/$B8,0))</f>
        <v/>
      </c>
      <c r="L24" s="28">
        <f>IF(L8="","",IFERROR(L8/$B8,0))</f>
        <v/>
      </c>
      <c r="M24" s="28">
        <f>IF(M8="","",IFERROR(M8/$B8,0))</f>
        <v/>
      </c>
      <c r="N24" s="28">
        <f>IF(N8="","",IFERROR(N8/$B8,0))</f>
        <v/>
      </c>
    </row>
    <row r="25">
      <c r="A25" s="39">
        <f>A9</f>
        <v/>
      </c>
      <c r="B25" s="40">
        <f>B9</f>
        <v/>
      </c>
      <c r="C25" s="28">
        <f>IF(C9="","",IFERROR(C9/$B9,0))</f>
        <v/>
      </c>
      <c r="D25" s="28">
        <f>IF(D9="","",IFERROR(D9/$B9,0))</f>
        <v/>
      </c>
      <c r="E25" s="28">
        <f>IF(E9="","",IFERROR(E9/$B9,0))</f>
        <v/>
      </c>
      <c r="F25" s="28">
        <f>IF(F9="","",IFERROR(F9/$B9,0))</f>
        <v/>
      </c>
      <c r="G25" s="28">
        <f>IF(G9="","",IFERROR(G9/$B9,0))</f>
        <v/>
      </c>
      <c r="H25" s="28">
        <f>IF(H9="","",IFERROR(H9/$B9,0))</f>
        <v/>
      </c>
      <c r="I25" s="28">
        <f>IF(I9="","",IFERROR(I9/$B9,0))</f>
        <v/>
      </c>
      <c r="J25" s="28">
        <f>IF(J9="","",IFERROR(J9/$B9,0))</f>
        <v/>
      </c>
      <c r="K25" s="28">
        <f>IF(K9="","",IFERROR(K9/$B9,0))</f>
        <v/>
      </c>
      <c r="L25" s="28">
        <f>IF(L9="","",IFERROR(L9/$B9,0))</f>
        <v/>
      </c>
      <c r="M25" s="28">
        <f>IF(M9="","",IFERROR(M9/$B9,0))</f>
        <v/>
      </c>
      <c r="N25" s="28">
        <f>IF(N9="","",IFERROR(N9/$B9,0))</f>
        <v/>
      </c>
    </row>
    <row r="26">
      <c r="A26" s="39">
        <f>A10</f>
        <v/>
      </c>
      <c r="B26" s="40">
        <f>B10</f>
        <v/>
      </c>
      <c r="C26" s="28">
        <f>IF(C10="","",IFERROR(C10/$B10,0))</f>
        <v/>
      </c>
      <c r="D26" s="28">
        <f>IF(D10="","",IFERROR(D10/$B10,0))</f>
        <v/>
      </c>
      <c r="E26" s="28">
        <f>IF(E10="","",IFERROR(E10/$B10,0))</f>
        <v/>
      </c>
      <c r="F26" s="28">
        <f>IF(F10="","",IFERROR(F10/$B10,0))</f>
        <v/>
      </c>
      <c r="G26" s="28">
        <f>IF(G10="","",IFERROR(G10/$B10,0))</f>
        <v/>
      </c>
      <c r="H26" s="28">
        <f>IF(H10="","",IFERROR(H10/$B10,0))</f>
        <v/>
      </c>
      <c r="I26" s="28">
        <f>IF(I10="","",IFERROR(I10/$B10,0))</f>
        <v/>
      </c>
      <c r="J26" s="28">
        <f>IF(J10="","",IFERROR(J10/$B10,0))</f>
        <v/>
      </c>
      <c r="K26" s="28">
        <f>IF(K10="","",IFERROR(K10/$B10,0))</f>
        <v/>
      </c>
      <c r="L26" s="28">
        <f>IF(L10="","",IFERROR(L10/$B10,0))</f>
        <v/>
      </c>
      <c r="M26" s="28">
        <f>IF(M10="","",IFERROR(M10/$B10,0))</f>
        <v/>
      </c>
      <c r="N26" s="28">
        <f>IF(N10="","",IFERROR(N10/$B10,0))</f>
        <v/>
      </c>
    </row>
    <row r="27">
      <c r="A27" s="39">
        <f>A11</f>
        <v/>
      </c>
      <c r="B27" s="40">
        <f>B11</f>
        <v/>
      </c>
      <c r="C27" s="28">
        <f>IF(C11="","",IFERROR(C11/$B11,0))</f>
        <v/>
      </c>
      <c r="D27" s="28">
        <f>IF(D11="","",IFERROR(D11/$B11,0))</f>
        <v/>
      </c>
      <c r="E27" s="28">
        <f>IF(E11="","",IFERROR(E11/$B11,0))</f>
        <v/>
      </c>
      <c r="F27" s="28">
        <f>IF(F11="","",IFERROR(F11/$B11,0))</f>
        <v/>
      </c>
      <c r="G27" s="28">
        <f>IF(G11="","",IFERROR(G11/$B11,0))</f>
        <v/>
      </c>
      <c r="H27" s="28">
        <f>IF(H11="","",IFERROR(H11/$B11,0))</f>
        <v/>
      </c>
      <c r="I27" s="28">
        <f>IF(I11="","",IFERROR(I11/$B11,0))</f>
        <v/>
      </c>
      <c r="J27" s="28">
        <f>IF(J11="","",IFERROR(J11/$B11,0))</f>
        <v/>
      </c>
      <c r="K27" s="28">
        <f>IF(K11="","",IFERROR(K11/$B11,0))</f>
        <v/>
      </c>
      <c r="L27" s="28">
        <f>IF(L11="","",IFERROR(L11/$B11,0))</f>
        <v/>
      </c>
      <c r="M27" s="28">
        <f>IF(M11="","",IFERROR(M11/$B11,0))</f>
        <v/>
      </c>
      <c r="N27" s="28">
        <f>IF(N11="","",IFERROR(N11/$B11,0))</f>
        <v/>
      </c>
    </row>
    <row r="28">
      <c r="A28" s="39">
        <f>A12</f>
        <v/>
      </c>
      <c r="B28" s="40">
        <f>B12</f>
        <v/>
      </c>
      <c r="C28" s="28">
        <f>IF(C12="","",IFERROR(C12/$B12,0))</f>
        <v/>
      </c>
      <c r="D28" s="28">
        <f>IF(D12="","",IFERROR(D12/$B12,0))</f>
        <v/>
      </c>
      <c r="E28" s="28">
        <f>IF(E12="","",IFERROR(E12/$B12,0))</f>
        <v/>
      </c>
      <c r="F28" s="28">
        <f>IF(F12="","",IFERROR(F12/$B12,0))</f>
        <v/>
      </c>
      <c r="G28" s="28">
        <f>IF(G12="","",IFERROR(G12/$B12,0))</f>
        <v/>
      </c>
      <c r="H28" s="28">
        <f>IF(H12="","",IFERROR(H12/$B12,0))</f>
        <v/>
      </c>
      <c r="I28" s="28">
        <f>IF(I12="","",IFERROR(I12/$B12,0))</f>
        <v/>
      </c>
      <c r="J28" s="28">
        <f>IF(J12="","",IFERROR(J12/$B12,0))</f>
        <v/>
      </c>
      <c r="K28" s="28">
        <f>IF(K12="","",IFERROR(K12/$B12,0))</f>
        <v/>
      </c>
      <c r="L28" s="28">
        <f>IF(L12="","",IFERROR(L12/$B12,0))</f>
        <v/>
      </c>
      <c r="M28" s="28">
        <f>IF(M12="","",IFERROR(M12/$B12,0))</f>
        <v/>
      </c>
      <c r="N28" s="28">
        <f>IF(N12="","",IFERROR(N12/$B12,0))</f>
        <v/>
      </c>
    </row>
    <row r="29">
      <c r="A29" s="39">
        <f>A13</f>
        <v/>
      </c>
      <c r="B29" s="40">
        <f>B13</f>
        <v/>
      </c>
      <c r="C29" s="28">
        <f>IF(C13="","",IFERROR(C13/$B13,0))</f>
        <v/>
      </c>
      <c r="D29" s="28">
        <f>IF(D13="","",IFERROR(D13/$B13,0))</f>
        <v/>
      </c>
      <c r="E29" s="28">
        <f>IF(E13="","",IFERROR(E13/$B13,0))</f>
        <v/>
      </c>
      <c r="F29" s="28">
        <f>IF(F13="","",IFERROR(F13/$B13,0))</f>
        <v/>
      </c>
      <c r="G29" s="28">
        <f>IF(G13="","",IFERROR(G13/$B13,0))</f>
        <v/>
      </c>
      <c r="H29" s="28">
        <f>IF(H13="","",IFERROR(H13/$B13,0))</f>
        <v/>
      </c>
      <c r="I29" s="28">
        <f>IF(I13="","",IFERROR(I13/$B13,0))</f>
        <v/>
      </c>
      <c r="J29" s="28">
        <f>IF(J13="","",IFERROR(J13/$B13,0))</f>
        <v/>
      </c>
      <c r="K29" s="28">
        <f>IF(K13="","",IFERROR(K13/$B13,0))</f>
        <v/>
      </c>
      <c r="L29" s="28">
        <f>IF(L13="","",IFERROR(L13/$B13,0))</f>
        <v/>
      </c>
      <c r="M29" s="28">
        <f>IF(M13="","",IFERROR(M13/$B13,0))</f>
        <v/>
      </c>
      <c r="N29" s="28">
        <f>IF(N13="","",IFERROR(N13/$B13,0))</f>
        <v/>
      </c>
    </row>
    <row r="30">
      <c r="A30" s="39">
        <f>A14</f>
        <v/>
      </c>
      <c r="B30" s="40">
        <f>B14</f>
        <v/>
      </c>
      <c r="C30" s="28">
        <f>IF(C14="","",IFERROR(C14/$B14,0))</f>
        <v/>
      </c>
      <c r="D30" s="28">
        <f>IF(D14="","",IFERROR(D14/$B14,0))</f>
        <v/>
      </c>
      <c r="E30" s="28">
        <f>IF(E14="","",IFERROR(E14/$B14,0))</f>
        <v/>
      </c>
      <c r="F30" s="28">
        <f>IF(F14="","",IFERROR(F14/$B14,0))</f>
        <v/>
      </c>
      <c r="G30" s="28">
        <f>IF(G14="","",IFERROR(G14/$B14,0))</f>
        <v/>
      </c>
      <c r="H30" s="28">
        <f>IF(H14="","",IFERROR(H14/$B14,0))</f>
        <v/>
      </c>
      <c r="I30" s="28">
        <f>IF(I14="","",IFERROR(I14/$B14,0))</f>
        <v/>
      </c>
      <c r="J30" s="28">
        <f>IF(J14="","",IFERROR(J14/$B14,0))</f>
        <v/>
      </c>
      <c r="K30" s="28">
        <f>IF(K14="","",IFERROR(K14/$B14,0))</f>
        <v/>
      </c>
      <c r="L30" s="28">
        <f>IF(L14="","",IFERROR(L14/$B14,0))</f>
        <v/>
      </c>
      <c r="M30" s="28">
        <f>IF(M14="","",IFERROR(M14/$B14,0))</f>
        <v/>
      </c>
      <c r="N30" s="28">
        <f>IF(N14="","",IFERROR(N14/$B14,0))</f>
        <v/>
      </c>
    </row>
    <row r="31">
      <c r="A31" s="39">
        <f>A15</f>
        <v/>
      </c>
      <c r="B31" s="40">
        <f>B15</f>
        <v/>
      </c>
      <c r="C31" s="28">
        <f>IF(C15="","",IFERROR(C15/$B15,0))</f>
        <v/>
      </c>
      <c r="D31" s="28">
        <f>IF(D15="","",IFERROR(D15/$B15,0))</f>
        <v/>
      </c>
      <c r="E31" s="28">
        <f>IF(E15="","",IFERROR(E15/$B15,0))</f>
        <v/>
      </c>
      <c r="F31" s="28">
        <f>IF(F15="","",IFERROR(F15/$B15,0))</f>
        <v/>
      </c>
      <c r="G31" s="28">
        <f>IF(G15="","",IFERROR(G15/$B15,0))</f>
        <v/>
      </c>
      <c r="H31" s="28">
        <f>IF(H15="","",IFERROR(H15/$B15,0))</f>
        <v/>
      </c>
      <c r="I31" s="28">
        <f>IF(I15="","",IFERROR(I15/$B15,0))</f>
        <v/>
      </c>
      <c r="J31" s="28">
        <f>IF(J15="","",IFERROR(J15/$B15,0))</f>
        <v/>
      </c>
      <c r="K31" s="28">
        <f>IF(K15="","",IFERROR(K15/$B15,0))</f>
        <v/>
      </c>
      <c r="L31" s="28">
        <f>IF(L15="","",IFERROR(L15/$B15,0))</f>
        <v/>
      </c>
      <c r="M31" s="28">
        <f>IF(M15="","",IFERROR(M15/$B15,0))</f>
        <v/>
      </c>
      <c r="N31" s="28">
        <f>IF(N15="","",IFERROR(N15/$B15,0))</f>
        <v/>
      </c>
    </row>
    <row r="32">
      <c r="A32" s="39">
        <f>A16</f>
        <v/>
      </c>
      <c r="B32" s="40">
        <f>B16</f>
        <v/>
      </c>
      <c r="C32" s="28">
        <f>IF(C16="","",IFERROR(C16/$B16,0))</f>
        <v/>
      </c>
      <c r="D32" s="28">
        <f>IF(D16="","",IFERROR(D16/$B16,0))</f>
        <v/>
      </c>
      <c r="E32" s="28">
        <f>IF(E16="","",IFERROR(E16/$B16,0))</f>
        <v/>
      </c>
      <c r="F32" s="28">
        <f>IF(F16="","",IFERROR(F16/$B16,0))</f>
        <v/>
      </c>
      <c r="G32" s="28">
        <f>IF(G16="","",IFERROR(G16/$B16,0))</f>
        <v/>
      </c>
      <c r="H32" s="28">
        <f>IF(H16="","",IFERROR(H16/$B16,0))</f>
        <v/>
      </c>
      <c r="I32" s="28">
        <f>IF(I16="","",IFERROR(I16/$B16,0))</f>
        <v/>
      </c>
      <c r="J32" s="28">
        <f>IF(J16="","",IFERROR(J16/$B16,0))</f>
        <v/>
      </c>
      <c r="K32" s="28">
        <f>IF(K16="","",IFERROR(K16/$B16,0))</f>
        <v/>
      </c>
      <c r="L32" s="28">
        <f>IF(L16="","",IFERROR(L16/$B16,0))</f>
        <v/>
      </c>
      <c r="M32" s="28">
        <f>IF(M16="","",IFERROR(M16/$B16,0))</f>
        <v/>
      </c>
      <c r="N32" s="28">
        <f>IF(N16="","",IFERROR(N16/$B16,0))</f>
        <v/>
      </c>
    </row>
    <row r="33">
      <c r="A33" s="39">
        <f>A17</f>
        <v/>
      </c>
      <c r="B33" s="40">
        <f>B17</f>
        <v/>
      </c>
      <c r="C33" s="28">
        <f>IF(C17="","",IFERROR(C17/$B17,0))</f>
        <v/>
      </c>
      <c r="D33" s="28">
        <f>IF(D17="","",IFERROR(D17/$B17,0))</f>
        <v/>
      </c>
      <c r="E33" s="28">
        <f>IF(E17="","",IFERROR(E17/$B17,0))</f>
        <v/>
      </c>
      <c r="F33" s="28">
        <f>IF(F17="","",IFERROR(F17/$B17,0))</f>
        <v/>
      </c>
      <c r="G33" s="28">
        <f>IF(G17="","",IFERROR(G17/$B17,0))</f>
        <v/>
      </c>
      <c r="H33" s="28">
        <f>IF(H17="","",IFERROR(H17/$B17,0))</f>
        <v/>
      </c>
      <c r="I33" s="28">
        <f>IF(I17="","",IFERROR(I17/$B17,0))</f>
        <v/>
      </c>
      <c r="J33" s="28">
        <f>IF(J17="","",IFERROR(J17/$B17,0))</f>
        <v/>
      </c>
      <c r="K33" s="28">
        <f>IF(K17="","",IFERROR(K17/$B17,0))</f>
        <v/>
      </c>
      <c r="L33" s="28">
        <f>IF(L17="","",IFERROR(L17/$B17,0))</f>
        <v/>
      </c>
      <c r="M33" s="28">
        <f>IF(M17="","",IFERROR(M17/$B17,0))</f>
        <v/>
      </c>
      <c r="N33" s="28">
        <f>IF(N17="","",IFERROR(N17/$B17,0))</f>
        <v/>
      </c>
    </row>
    <row r="34">
      <c r="A34" s="39">
        <f>A18</f>
        <v/>
      </c>
      <c r="B34" s="40">
        <f>B18</f>
        <v/>
      </c>
      <c r="C34" s="28">
        <f>IF(C18="","",IFERROR(C18/$B18,0))</f>
        <v/>
      </c>
      <c r="D34" s="28">
        <f>IF(D18="","",IFERROR(D18/$B18,0))</f>
        <v/>
      </c>
      <c r="E34" s="28">
        <f>IF(E18="","",IFERROR(E18/$B18,0))</f>
        <v/>
      </c>
      <c r="F34" s="28">
        <f>IF(F18="","",IFERROR(F18/$B18,0))</f>
        <v/>
      </c>
      <c r="G34" s="28">
        <f>IF(G18="","",IFERROR(G18/$B18,0))</f>
        <v/>
      </c>
      <c r="H34" s="28">
        <f>IF(H18="","",IFERROR(H18/$B18,0))</f>
        <v/>
      </c>
      <c r="I34" s="28">
        <f>IF(I18="","",IFERROR(I18/$B18,0))</f>
        <v/>
      </c>
      <c r="J34" s="28">
        <f>IF(J18="","",IFERROR(J18/$B18,0))</f>
        <v/>
      </c>
      <c r="K34" s="28">
        <f>IF(K18="","",IFERROR(K18/$B18,0))</f>
        <v/>
      </c>
      <c r="L34" s="28">
        <f>IF(L18="","",IFERROR(L18/$B18,0))</f>
        <v/>
      </c>
      <c r="M34" s="28">
        <f>IF(M18="","",IFERROR(M18/$B18,0))</f>
        <v/>
      </c>
      <c r="N34" s="28">
        <f>IF(N18="","",IFERROR(N18/$B18,0))</f>
        <v/>
      </c>
    </row>
    <row r="35">
      <c r="A35" s="41" t="inlineStr">
        <is>
          <t>Average</t>
        </is>
      </c>
      <c r="B35" s="34">
        <f>SUM(B23:B34)</f>
        <v/>
      </c>
      <c r="C35" s="36">
        <f>IFERROR(AVERAGE(C23:C34),"")</f>
        <v/>
      </c>
      <c r="D35" s="36">
        <f>IFERROR(AVERAGE(D23:D34),"")</f>
        <v/>
      </c>
      <c r="E35" s="36">
        <f>IFERROR(AVERAGE(E23:E34),"")</f>
        <v/>
      </c>
      <c r="F35" s="36">
        <f>IFERROR(AVERAGE(F23:F34),"")</f>
        <v/>
      </c>
      <c r="G35" s="36">
        <f>IFERROR(AVERAGE(G23:G34),"")</f>
        <v/>
      </c>
      <c r="H35" s="36">
        <f>IFERROR(AVERAGE(H23:H34),"")</f>
        <v/>
      </c>
      <c r="I35" s="36">
        <f>IFERROR(AVERAGE(I23:I34),"")</f>
        <v/>
      </c>
      <c r="J35" s="36">
        <f>IFERROR(AVERAGE(J23:J34),"")</f>
        <v/>
      </c>
      <c r="K35" s="36">
        <f>IFERROR(AVERAGE(K23:K34),"")</f>
        <v/>
      </c>
      <c r="L35" s="36">
        <f>IFERROR(AVERAGE(L23:L34),"")</f>
        <v/>
      </c>
      <c r="M35" s="36">
        <f>IFERROR(AVERAGE(M23:M34),"")</f>
        <v/>
      </c>
      <c r="N35" s="36">
        <f>IFERROR(AVERAGE(N23:N34),"")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N2"/>
    <mergeCell ref="A1:N1"/>
  </mergeCells>
  <conditionalFormatting sqref="C23:N34">
    <cfRule type="colorScale" priority="1">
      <colorScale>
        <cfvo type="num" val="0"/>
        <cfvo type="num" val="0.6"/>
        <color rgb="00FFFFFF"/>
        <color rgb="0063BE7B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 ht="30" customHeight="1">
      <c r="A1" s="15" t="inlineStr">
        <is>
          <t>Lists and settings</t>
        </is>
      </c>
    </row>
    <row r="2" ht="30" customHeight="1">
      <c r="A2" s="16" t="inlineStr">
        <is>
          <t>Drop-down lists read these columns. Add a new value at the bottom of a list and it appears in the drop-downs. All numbers in this workbook are fictional teaching data, not real company figures.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Cohort Retention Excel Template (Customer Retention Table)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2026-10-06T18:12:01Z</dcterms:created>
  <dcterms:modified xmlns:dcterms="http://purl.org/dc/terms/" xmlns:xsi="http://www.w3.org/2001/XMLSchema-instance" xsi:type="dcterms:W3CDTF">2026-10-06T18:12:02Z</dcterms:modified>
</cp:coreProperties>
</file>