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" sheetId="1" state="visible" r:id="rId1"/>
    <sheet xmlns:r="http://schemas.openxmlformats.org/officeDocument/2006/relationships" name="Orders" sheetId="2" state="visible" r:id="rId2"/>
    <sheet xmlns:r="http://schemas.openxmlformats.org/officeDocument/2006/relationships" name="Customers" sheetId="3" state="visible" r:id="rId3"/>
    <sheet xmlns:r="http://schemas.openxmlformats.org/officeDocument/2006/relationships" name="pandas vs Excel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dd-mm-yyyy"/>
    <numFmt numFmtId="166" formatCode="dd-mmm-yyyy"/>
    <numFmt numFmtId="167" formatCode="&quot;₹&quot;#,##0"/>
    <numFmt numFmtId="168" formatCode="&quot;₹&quot;#,##0.0"/>
  </numFmts>
  <fonts count="7">
    <font>
      <name val="Calibri"/>
      <family val="2"/>
      <color theme="1"/>
      <sz val="11"/>
      <scheme val="minor"/>
    </font>
    <font>
      <b val="1"/>
      <color rgb="00FFFFFF"/>
      <sz val="16"/>
    </font>
    <font>
      <i val="1"/>
      <color rgb="001B4332"/>
    </font>
    <font>
      <b val="1"/>
      <sz val="12"/>
    </font>
    <font>
      <color rgb="002E5C8A"/>
      <u val="single"/>
    </font>
    <font>
      <b val="1"/>
      <color rgb="00FFFFFF"/>
    </font>
    <font>
      <b val="1"/>
    </font>
  </fonts>
  <fills count="6">
    <fill>
      <patternFill/>
    </fill>
    <fill>
      <patternFill patternType="gray125"/>
    </fill>
    <fill>
      <patternFill patternType="solid">
        <fgColor rgb="00217346"/>
      </patternFill>
    </fill>
    <fill>
      <patternFill patternType="solid">
        <fgColor rgb="00E8F5E9"/>
      </patternFill>
    </fill>
    <fill>
      <patternFill patternType="solid">
        <fgColor rgb="001B4332"/>
      </patternFill>
    </fill>
    <fill>
      <patternFill patternType="solid">
        <fgColor rgb="00E2EFD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pivotButton="0" quotePrefix="0" xfId="0"/>
    <xf numFmtId="0" fontId="2" fillId="3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4" borderId="0" pivotButton="0" quotePrefix="0" xfId="0"/>
    <xf numFmtId="0" fontId="6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0" fontId="0" fillId="5" borderId="0" pivotButton="0" quotePrefix="0" xfId="0"/>
    <xf numFmtId="167" fontId="0" fillId="5" borderId="0" pivotButton="0" quotePrefix="0" xfId="0"/>
    <xf numFmtId="1" fontId="0" fillId="5" borderId="0" pivotButton="0" quotePrefix="0" xfId="0"/>
    <xf numFmtId="2" fontId="0" fillId="5" borderId="0" pivotButton="0" quotePrefix="0" xfId="0"/>
    <xf numFmtId="168" fontId="0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Orders" displayName="Orders" ref="A1:G25" headerRowCount="1">
  <autoFilter ref="A1:G25"/>
  <tableColumns count="7">
    <tableColumn id="1" name="Order ID"/>
    <tableColumn id="2" name="Date"/>
    <tableColumn id="3" name="Customer"/>
    <tableColumn id="4" name="City"/>
    <tableColumn id="5" name="Product"/>
    <tableColumn id="6" name="Qty"/>
    <tableColumn id="7" name="Amount"/>
  </tableColumns>
  <tableStyleInfo name="TableStyleMedium7" showRowStripes="1"/>
</table>
</file>

<file path=xl/tables/table2.xml><?xml version="1.0" encoding="utf-8"?>
<table xmlns="http://schemas.openxmlformats.org/spreadsheetml/2006/main" id="2" name="Customers" displayName="Customers" ref="A1:C8" headerRowCount="1">
  <autoFilter ref="A1:C8"/>
  <tableColumns count="3">
    <tableColumn id="1" name="Customer"/>
    <tableColumn id="2" name="City"/>
    <tableColumn id="3" name="Segment"/>
  </tableColumns>
  <tableStyleInfo name="TableStyleMedium7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selection activeCell="A1" sqref="A1"/>
    </sheetView>
  </sheetViews>
  <sheetFormatPr baseColWidth="8" defaultRowHeight="15"/>
  <cols>
    <col width="5" customWidth="1" min="1" max="1"/>
    <col width="110" customWidth="1" min="2" max="2"/>
  </cols>
  <sheetData>
    <row r="1" ht="30" customHeight="1">
      <c r="A1" s="1" t="inlineStr">
        <is>
          <t>Excel vs Python pandas: Same Tasks Side by Side, and When to Use Each</t>
        </is>
      </c>
    </row>
    <row r="2">
      <c r="A2" s="2" t="inlineStr">
        <is>
          <t>All numbers in this workbook are fictional teaching data, not real company figures.</t>
        </is>
      </c>
    </row>
    <row r="4">
      <c r="A4" s="3" t="inlineStr">
        <is>
          <t>Practice steps</t>
        </is>
      </c>
    </row>
    <row r="5">
      <c r="A5" t="inlineStr">
        <is>
          <t>1.</t>
        </is>
      </c>
      <c r="B5" t="inlineStr">
        <is>
          <t>Write the pandas line for =COUNTIFS(Orders[City],"Nashik") and check it against the sheet.</t>
        </is>
      </c>
    </row>
    <row r="6">
      <c r="A6" t="inlineStr">
        <is>
          <t>2.</t>
        </is>
      </c>
      <c r="B6" t="inlineStr">
        <is>
          <t>Write the Excel formula for df["Qty"].sum().</t>
        </is>
      </c>
    </row>
    <row r="7">
      <c r="A7" t="inlineStr">
        <is>
          <t>3.</t>
        </is>
      </c>
      <c r="B7" t="inlineStr">
        <is>
          <t>On the pandas vs Excel sheet, add a row for average order value by Product with AVERAGEIFS, then write the groupby that matches.</t>
        </is>
      </c>
    </row>
    <row r="8">
      <c r="A8" t="inlineStr">
        <is>
          <t>4.</t>
        </is>
      </c>
      <c r="B8" t="inlineStr">
        <is>
          <t>If you have Python, run pd.read_excel on the practice file and repeat the groupby. Do your numbers match the sheet?</t>
        </is>
      </c>
    </row>
    <row r="9">
      <c r="A9" t="inlineStr">
        <is>
          <t>5.</t>
        </is>
      </c>
      <c r="B9" t="inlineStr">
        <is>
          <t>Which of your weekly Excel tasks would you move to pandas first, and why?</t>
        </is>
      </c>
    </row>
    <row r="11">
      <c r="A11" s="4" t="inlineStr">
        <is>
          <t>Guide: https://ravindrabagale.com/guides/excel-vs-python-pandas.html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11" customWidth="1" min="3" max="3"/>
    <col width="10" customWidth="1" min="4" max="4"/>
    <col width="20" customWidth="1" min="5" max="5"/>
    <col width="6" customWidth="1" min="6" max="6"/>
    <col width="10" customWidth="1" min="7" max="7"/>
    <col width="20" customWidth="1" min="8" max="8"/>
    <col width="14" customWidth="1" min="9" max="9"/>
  </cols>
  <sheetData>
    <row r="1">
      <c r="A1" s="5" t="inlineStr">
        <is>
          <t>Order ID</t>
        </is>
      </c>
      <c r="B1" s="5" t="inlineStr">
        <is>
          <t>Date</t>
        </is>
      </c>
      <c r="C1" s="5" t="inlineStr">
        <is>
          <t>Customer</t>
        </is>
      </c>
      <c r="D1" s="5" t="inlineStr">
        <is>
          <t>City</t>
        </is>
      </c>
      <c r="E1" s="5" t="inlineStr">
        <is>
          <t>Product</t>
        </is>
      </c>
      <c r="F1" s="5" t="inlineStr">
        <is>
          <t>Qty</t>
        </is>
      </c>
      <c r="G1" s="5" t="inlineStr">
        <is>
          <t>Amount</t>
        </is>
      </c>
      <c r="H1" s="6" t="inlineStr">
        <is>
          <t>Segment (merge how=left)</t>
        </is>
      </c>
      <c r="I1" s="6" t="inlineStr">
        <is>
          <t>Band (np.where)</t>
        </is>
      </c>
    </row>
    <row r="2">
      <c r="A2" t="n">
        <v>1001</v>
      </c>
      <c r="B2" s="7" t="n">
        <v>46205</v>
      </c>
      <c r="C2" t="inlineStr">
        <is>
          <t>Shahrukh</t>
        </is>
      </c>
      <c r="D2" t="inlineStr">
        <is>
          <t>Solapur</t>
        </is>
      </c>
      <c r="E2" t="inlineStr">
        <is>
          <t>House Blend 250g</t>
        </is>
      </c>
      <c r="F2" t="n">
        <v>2</v>
      </c>
      <c r="G2" s="8" t="n">
        <v>840</v>
      </c>
      <c r="H2" s="9">
        <f>_xlfn.XLOOKUP(C2,Customers[Customer],Customers[Segment],"(no match)")</f>
        <v/>
      </c>
      <c r="I2" s="9">
        <f>IF(G2&gt;=1500,"Large","Small")</f>
        <v/>
      </c>
    </row>
    <row r="3">
      <c r="A3" t="n">
        <v>1002</v>
      </c>
      <c r="B3" s="7" t="n">
        <v>46207</v>
      </c>
      <c r="C3" t="inlineStr">
        <is>
          <t>Shahrukh</t>
        </is>
      </c>
      <c r="D3" t="inlineStr">
        <is>
          <t>Solapur</t>
        </is>
      </c>
      <c r="E3" t="inlineStr">
        <is>
          <t>Filter Coffee 500g</t>
        </is>
      </c>
      <c r="F3" t="n">
        <v>2</v>
      </c>
      <c r="G3" s="8" t="n">
        <v>1280</v>
      </c>
      <c r="H3" s="9">
        <f>_xlfn.XLOOKUP(C3,Customers[Customer],Customers[Segment],"(no match)")</f>
        <v/>
      </c>
      <c r="I3" s="9">
        <f>IF(G3&gt;=1500,"Large","Small")</f>
        <v/>
      </c>
    </row>
    <row r="4">
      <c r="A4" t="n">
        <v>1003</v>
      </c>
      <c r="B4" s="7" t="n">
        <v>46208</v>
      </c>
      <c r="C4" t="inlineStr">
        <is>
          <t>Amir</t>
        </is>
      </c>
      <c r="D4" t="inlineStr">
        <is>
          <t>Nagpur</t>
        </is>
      </c>
      <c r="E4" t="inlineStr">
        <is>
          <t>Cold Brew Pack</t>
        </is>
      </c>
      <c r="F4" t="n">
        <v>2</v>
      </c>
      <c r="G4" s="8" t="n">
        <v>760</v>
      </c>
      <c r="H4" s="9">
        <f>_xlfn.XLOOKUP(C4,Customers[Customer],Customers[Segment],"(no match)")</f>
        <v/>
      </c>
      <c r="I4" s="9">
        <f>IF(G4&gt;=1500,"Large","Small")</f>
        <v/>
      </c>
    </row>
    <row r="5">
      <c r="A5" t="n">
        <v>1004</v>
      </c>
      <c r="B5" s="7" t="n">
        <v>46211</v>
      </c>
      <c r="C5" t="inlineStr">
        <is>
          <t>Shahrukh</t>
        </is>
      </c>
      <c r="D5" t="inlineStr">
        <is>
          <t>Solapur</t>
        </is>
      </c>
      <c r="E5" t="inlineStr">
        <is>
          <t>Filter Coffee 500g</t>
        </is>
      </c>
      <c r="F5" t="n">
        <v>1</v>
      </c>
      <c r="G5" s="8" t="n">
        <v>640</v>
      </c>
      <c r="H5" s="9">
        <f>_xlfn.XLOOKUP(C5,Customers[Customer],Customers[Segment],"(no match)")</f>
        <v/>
      </c>
      <c r="I5" s="9">
        <f>IF(G5&gt;=1500,"Large","Small")</f>
        <v/>
      </c>
    </row>
    <row r="6">
      <c r="A6" t="n">
        <v>1005</v>
      </c>
      <c r="B6" s="7" t="n">
        <v>46213</v>
      </c>
      <c r="C6" t="inlineStr">
        <is>
          <t>Amir</t>
        </is>
      </c>
      <c r="D6" t="inlineStr">
        <is>
          <t>Nagpur</t>
        </is>
      </c>
      <c r="E6" t="inlineStr">
        <is>
          <t>Filter Coffee 500g</t>
        </is>
      </c>
      <c r="F6" t="n">
        <v>1</v>
      </c>
      <c r="G6" s="8" t="n">
        <v>640</v>
      </c>
      <c r="H6" s="9">
        <f>_xlfn.XLOOKUP(C6,Customers[Customer],Customers[Segment],"(no match)")</f>
        <v/>
      </c>
      <c r="I6" s="9">
        <f>IF(G6&gt;=1500,"Large","Small")</f>
        <v/>
      </c>
    </row>
    <row r="7">
      <c r="A7" t="n">
        <v>1006</v>
      </c>
      <c r="B7" s="7" t="n">
        <v>46214</v>
      </c>
      <c r="C7" t="inlineStr">
        <is>
          <t>Zoya</t>
        </is>
      </c>
      <c r="D7" t="inlineStr">
        <is>
          <t>Pune</t>
        </is>
      </c>
      <c r="E7" t="inlineStr">
        <is>
          <t>Cold Brew Pack</t>
        </is>
      </c>
      <c r="F7" t="n">
        <v>4</v>
      </c>
      <c r="G7" s="8" t="n">
        <v>1520</v>
      </c>
      <c r="H7" s="9">
        <f>_xlfn.XLOOKUP(C7,Customers[Customer],Customers[Segment],"(no match)")</f>
        <v/>
      </c>
      <c r="I7" s="9">
        <f>IF(G7&gt;=1500,"Large","Small")</f>
        <v/>
      </c>
    </row>
    <row r="8">
      <c r="A8" t="n">
        <v>1007</v>
      </c>
      <c r="B8" s="7" t="n">
        <v>46216</v>
      </c>
      <c r="C8" t="inlineStr">
        <is>
          <t>Amir</t>
        </is>
      </c>
      <c r="D8" t="inlineStr">
        <is>
          <t>Nagpur</t>
        </is>
      </c>
      <c r="E8" t="inlineStr">
        <is>
          <t>Dark Roast 250g</t>
        </is>
      </c>
      <c r="F8" t="n">
        <v>4</v>
      </c>
      <c r="G8" s="8" t="n">
        <v>1840</v>
      </c>
      <c r="H8" s="9">
        <f>_xlfn.XLOOKUP(C8,Customers[Customer],Customers[Segment],"(no match)")</f>
        <v/>
      </c>
      <c r="I8" s="9">
        <f>IF(G8&gt;=1500,"Large","Small")</f>
        <v/>
      </c>
    </row>
    <row r="9">
      <c r="A9" t="n">
        <v>1008</v>
      </c>
      <c r="B9" s="7" t="n">
        <v>46219</v>
      </c>
      <c r="C9" t="inlineStr">
        <is>
          <t>Ruhi</t>
        </is>
      </c>
      <c r="D9" t="inlineStr">
        <is>
          <t>Pune</t>
        </is>
      </c>
      <c r="E9" t="inlineStr">
        <is>
          <t>Dark Roast 250g</t>
        </is>
      </c>
      <c r="F9" t="n">
        <v>2</v>
      </c>
      <c r="G9" s="8" t="n">
        <v>920</v>
      </c>
      <c r="H9" s="9">
        <f>_xlfn.XLOOKUP(C9,Customers[Customer],Customers[Segment],"(no match)")</f>
        <v/>
      </c>
      <c r="I9" s="9">
        <f>IF(G9&gt;=1500,"Large","Small")</f>
        <v/>
      </c>
    </row>
    <row r="10">
      <c r="A10" t="n">
        <v>1009</v>
      </c>
      <c r="B10" s="7" t="n">
        <v>46220</v>
      </c>
      <c r="C10" t="inlineStr">
        <is>
          <t>Amir</t>
        </is>
      </c>
      <c r="D10" t="inlineStr">
        <is>
          <t>Nagpur</t>
        </is>
      </c>
      <c r="E10" t="inlineStr">
        <is>
          <t>Filter Coffee 500g</t>
        </is>
      </c>
      <c r="F10" t="n">
        <v>5</v>
      </c>
      <c r="G10" s="8" t="n">
        <v>3200</v>
      </c>
      <c r="H10" s="9">
        <f>_xlfn.XLOOKUP(C10,Customers[Customer],Customers[Segment],"(no match)")</f>
        <v/>
      </c>
      <c r="I10" s="9">
        <f>IF(G10&gt;=1500,"Large","Small")</f>
        <v/>
      </c>
    </row>
    <row r="11">
      <c r="A11" t="n">
        <v>1010</v>
      </c>
      <c r="B11" s="7" t="n">
        <v>46222</v>
      </c>
      <c r="C11" t="inlineStr">
        <is>
          <t>Shahrukh</t>
        </is>
      </c>
      <c r="D11" t="inlineStr">
        <is>
          <t>Solapur</t>
        </is>
      </c>
      <c r="E11" t="inlineStr">
        <is>
          <t>Cold Brew Pack</t>
        </is>
      </c>
      <c r="F11" t="n">
        <v>4</v>
      </c>
      <c r="G11" s="8" t="n">
        <v>1520</v>
      </c>
      <c r="H11" s="9">
        <f>_xlfn.XLOOKUP(C11,Customers[Customer],Customers[Segment],"(no match)")</f>
        <v/>
      </c>
      <c r="I11" s="9">
        <f>IF(G11&gt;=1500,"Large","Small")</f>
        <v/>
      </c>
    </row>
    <row r="12">
      <c r="A12" t="n">
        <v>1011</v>
      </c>
      <c r="B12" s="7" t="n">
        <v>46225</v>
      </c>
      <c r="C12" t="inlineStr">
        <is>
          <t>Zoya</t>
        </is>
      </c>
      <c r="D12" t="inlineStr">
        <is>
          <t>Pune</t>
        </is>
      </c>
      <c r="E12" t="inlineStr">
        <is>
          <t>Dark Roast 250g</t>
        </is>
      </c>
      <c r="F12" t="n">
        <v>4</v>
      </c>
      <c r="G12" s="8" t="n">
        <v>1840</v>
      </c>
      <c r="H12" s="9">
        <f>_xlfn.XLOOKUP(C12,Customers[Customer],Customers[Segment],"(no match)")</f>
        <v/>
      </c>
      <c r="I12" s="9">
        <f>IF(G12&gt;=1500,"Large","Small")</f>
        <v/>
      </c>
    </row>
    <row r="13">
      <c r="A13" t="n">
        <v>1012</v>
      </c>
      <c r="B13" s="7" t="n">
        <v>46226</v>
      </c>
      <c r="C13" t="inlineStr">
        <is>
          <t>Zoya</t>
        </is>
      </c>
      <c r="D13" t="inlineStr">
        <is>
          <t>Pune</t>
        </is>
      </c>
      <c r="E13" t="inlineStr">
        <is>
          <t>Filter Coffee 500g</t>
        </is>
      </c>
      <c r="F13" t="n">
        <v>2</v>
      </c>
      <c r="G13" s="8" t="n">
        <v>1280</v>
      </c>
      <c r="H13" s="9">
        <f>_xlfn.XLOOKUP(C13,Customers[Customer],Customers[Segment],"(no match)")</f>
        <v/>
      </c>
      <c r="I13" s="9">
        <f>IF(G13&gt;=1500,"Large","Small")</f>
        <v/>
      </c>
    </row>
    <row r="14">
      <c r="A14" t="n">
        <v>1013</v>
      </c>
      <c r="B14" s="7" t="n">
        <v>46229</v>
      </c>
      <c r="C14" t="inlineStr">
        <is>
          <t>Salman</t>
        </is>
      </c>
      <c r="D14" t="inlineStr">
        <is>
          <t>Kolhapur</t>
        </is>
      </c>
      <c r="E14" t="inlineStr">
        <is>
          <t>House Blend 250g</t>
        </is>
      </c>
      <c r="F14" t="n">
        <v>1</v>
      </c>
      <c r="G14" s="8" t="n">
        <v>420</v>
      </c>
      <c r="H14" s="9">
        <f>_xlfn.XLOOKUP(C14,Customers[Customer],Customers[Segment],"(no match)")</f>
        <v/>
      </c>
      <c r="I14" s="9">
        <f>IF(G14&gt;=1500,"Large","Small")</f>
        <v/>
      </c>
    </row>
    <row r="15">
      <c r="A15" t="n">
        <v>1014</v>
      </c>
      <c r="B15" s="7" t="n">
        <v>46231</v>
      </c>
      <c r="C15" t="inlineStr">
        <is>
          <t>Ravina</t>
        </is>
      </c>
      <c r="D15" t="inlineStr">
        <is>
          <t>Nashik</t>
        </is>
      </c>
      <c r="E15" t="inlineStr">
        <is>
          <t>Filter Coffee 500g</t>
        </is>
      </c>
      <c r="F15" t="n">
        <v>2</v>
      </c>
      <c r="G15" s="8" t="n">
        <v>1280</v>
      </c>
      <c r="H15" s="9">
        <f>_xlfn.XLOOKUP(C15,Customers[Customer],Customers[Segment],"(no match)")</f>
        <v/>
      </c>
      <c r="I15" s="9">
        <f>IF(G15&gt;=1500,"Large","Small")</f>
        <v/>
      </c>
    </row>
    <row r="16">
      <c r="A16" t="n">
        <v>1015</v>
      </c>
      <c r="B16" s="7" t="n">
        <v>46232</v>
      </c>
      <c r="C16" t="inlineStr">
        <is>
          <t>Salman</t>
        </is>
      </c>
      <c r="D16" t="inlineStr">
        <is>
          <t>Kolhapur</t>
        </is>
      </c>
      <c r="E16" t="inlineStr">
        <is>
          <t>Dark Roast 250g</t>
        </is>
      </c>
      <c r="F16" t="n">
        <v>3</v>
      </c>
      <c r="G16" s="8" t="n">
        <v>1380</v>
      </c>
      <c r="H16" s="9">
        <f>_xlfn.XLOOKUP(C16,Customers[Customer],Customers[Segment],"(no match)")</f>
        <v/>
      </c>
      <c r="I16" s="9">
        <f>IF(G16&gt;=1500,"Large","Small")</f>
        <v/>
      </c>
    </row>
    <row r="17">
      <c r="A17" t="n">
        <v>1016</v>
      </c>
      <c r="B17" s="7" t="n">
        <v>46235</v>
      </c>
      <c r="C17" t="inlineStr">
        <is>
          <t>Salman</t>
        </is>
      </c>
      <c r="D17" t="inlineStr">
        <is>
          <t>Kolhapur</t>
        </is>
      </c>
      <c r="E17" t="inlineStr">
        <is>
          <t>House Blend 250g</t>
        </is>
      </c>
      <c r="F17" t="n">
        <v>5</v>
      </c>
      <c r="G17" s="8" t="n">
        <v>2100</v>
      </c>
      <c r="H17" s="9">
        <f>_xlfn.XLOOKUP(C17,Customers[Customer],Customers[Segment],"(no match)")</f>
        <v/>
      </c>
      <c r="I17" s="9">
        <f>IF(G17&gt;=1500,"Large","Small")</f>
        <v/>
      </c>
    </row>
    <row r="18">
      <c r="A18" t="n">
        <v>1017</v>
      </c>
      <c r="B18" s="7" t="n">
        <v>46236</v>
      </c>
      <c r="C18" t="inlineStr">
        <is>
          <t>Shahrukh</t>
        </is>
      </c>
      <c r="D18" t="inlineStr">
        <is>
          <t>Solapur</t>
        </is>
      </c>
      <c r="E18" t="inlineStr">
        <is>
          <t>Cold Brew Pack</t>
        </is>
      </c>
      <c r="F18" t="n">
        <v>4</v>
      </c>
      <c r="G18" s="8" t="n">
        <v>1520</v>
      </c>
      <c r="H18" s="9">
        <f>_xlfn.XLOOKUP(C18,Customers[Customer],Customers[Segment],"(no match)")</f>
        <v/>
      </c>
      <c r="I18" s="9">
        <f>IF(G18&gt;=1500,"Large","Small")</f>
        <v/>
      </c>
    </row>
    <row r="19">
      <c r="A19" t="n">
        <v>1018</v>
      </c>
      <c r="B19" s="7" t="n">
        <v>46239</v>
      </c>
      <c r="C19" t="inlineStr">
        <is>
          <t>Zoya</t>
        </is>
      </c>
      <c r="D19" t="inlineStr">
        <is>
          <t>Pune</t>
        </is>
      </c>
      <c r="E19" t="inlineStr">
        <is>
          <t>House Blend 250g</t>
        </is>
      </c>
      <c r="F19" t="n">
        <v>1</v>
      </c>
      <c r="G19" s="8" t="n">
        <v>420</v>
      </c>
      <c r="H19" s="9">
        <f>_xlfn.XLOOKUP(C19,Customers[Customer],Customers[Segment],"(no match)")</f>
        <v/>
      </c>
      <c r="I19" s="9">
        <f>IF(G19&gt;=1500,"Large","Small")</f>
        <v/>
      </c>
    </row>
    <row r="20">
      <c r="A20" t="n">
        <v>1019</v>
      </c>
      <c r="B20" s="7" t="n">
        <v>46240</v>
      </c>
      <c r="C20" t="inlineStr">
        <is>
          <t>Rani</t>
        </is>
      </c>
      <c r="D20" t="inlineStr">
        <is>
          <t>Nashik</t>
        </is>
      </c>
      <c r="E20" t="inlineStr">
        <is>
          <t>House Blend 250g</t>
        </is>
      </c>
      <c r="F20" t="n">
        <v>4</v>
      </c>
      <c r="G20" s="8" t="n">
        <v>1680</v>
      </c>
      <c r="H20" s="9">
        <f>_xlfn.XLOOKUP(C20,Customers[Customer],Customers[Segment],"(no match)")</f>
        <v/>
      </c>
      <c r="I20" s="9">
        <f>IF(G20&gt;=1500,"Large","Small")</f>
        <v/>
      </c>
    </row>
    <row r="21">
      <c r="A21" t="n">
        <v>1020</v>
      </c>
      <c r="B21" s="7" t="n">
        <v>46242</v>
      </c>
      <c r="C21" t="inlineStr">
        <is>
          <t>Ruhi</t>
        </is>
      </c>
      <c r="D21" t="inlineStr">
        <is>
          <t>Pune</t>
        </is>
      </c>
      <c r="E21" t="inlineStr">
        <is>
          <t>Filter Coffee 500g</t>
        </is>
      </c>
      <c r="F21" t="n">
        <v>2</v>
      </c>
      <c r="G21" s="8" t="n">
        <v>1280</v>
      </c>
      <c r="H21" s="9">
        <f>_xlfn.XLOOKUP(C21,Customers[Customer],Customers[Segment],"(no match)")</f>
        <v/>
      </c>
      <c r="I21" s="9">
        <f>IF(G21&gt;=1500,"Large","Small")</f>
        <v/>
      </c>
    </row>
    <row r="22">
      <c r="A22" t="n">
        <v>1021</v>
      </c>
      <c r="B22" s="7" t="n">
        <v>46244</v>
      </c>
      <c r="C22" t="inlineStr">
        <is>
          <t>Zoya</t>
        </is>
      </c>
      <c r="D22" t="inlineStr">
        <is>
          <t>Pune</t>
        </is>
      </c>
      <c r="E22" t="inlineStr">
        <is>
          <t>Cold Brew Pack</t>
        </is>
      </c>
      <c r="F22" t="n">
        <v>4</v>
      </c>
      <c r="G22" s="8" t="n">
        <v>1520</v>
      </c>
      <c r="H22" s="9">
        <f>_xlfn.XLOOKUP(C22,Customers[Customer],Customers[Segment],"(no match)")</f>
        <v/>
      </c>
      <c r="I22" s="9">
        <f>IF(G22&gt;=1500,"Large","Small")</f>
        <v/>
      </c>
    </row>
    <row r="23">
      <c r="A23" t="n">
        <v>1022</v>
      </c>
      <c r="B23" s="7" t="n">
        <v>46247</v>
      </c>
      <c r="C23" t="inlineStr">
        <is>
          <t>Rani</t>
        </is>
      </c>
      <c r="D23" t="inlineStr">
        <is>
          <t>Nashik</t>
        </is>
      </c>
      <c r="E23" t="inlineStr">
        <is>
          <t>Filter Coffee 500g</t>
        </is>
      </c>
      <c r="F23" t="n">
        <v>2</v>
      </c>
      <c r="G23" s="8" t="n">
        <v>1280</v>
      </c>
      <c r="H23" s="9">
        <f>_xlfn.XLOOKUP(C23,Customers[Customer],Customers[Segment],"(no match)")</f>
        <v/>
      </c>
      <c r="I23" s="9">
        <f>IF(G23&gt;=1500,"Large","Small")</f>
        <v/>
      </c>
    </row>
    <row r="24">
      <c r="A24" t="n">
        <v>1023</v>
      </c>
      <c r="B24" s="7" t="n">
        <v>46249</v>
      </c>
      <c r="C24" t="inlineStr">
        <is>
          <t>Ravina</t>
        </is>
      </c>
      <c r="D24" t="inlineStr">
        <is>
          <t>Nashik</t>
        </is>
      </c>
      <c r="E24" t="inlineStr">
        <is>
          <t>Dark Roast 250g</t>
        </is>
      </c>
      <c r="F24" t="n">
        <v>1</v>
      </c>
      <c r="G24" s="8" t="n">
        <v>460</v>
      </c>
      <c r="H24" s="9">
        <f>_xlfn.XLOOKUP(C24,Customers[Customer],Customers[Segment],"(no match)")</f>
        <v/>
      </c>
      <c r="I24" s="9">
        <f>IF(G24&gt;=1500,"Large","Small")</f>
        <v/>
      </c>
    </row>
    <row r="25">
      <c r="A25" t="n">
        <v>1024</v>
      </c>
      <c r="B25" s="7" t="n">
        <v>46251</v>
      </c>
      <c r="C25" t="inlineStr">
        <is>
          <t>Shraddha</t>
        </is>
      </c>
      <c r="D25" t="inlineStr">
        <is>
          <t>Pune</t>
        </is>
      </c>
      <c r="E25" t="inlineStr">
        <is>
          <t>Filter Coffee 500g</t>
        </is>
      </c>
      <c r="F25" t="n">
        <v>3</v>
      </c>
      <c r="G25" s="8" t="n">
        <v>1920</v>
      </c>
      <c r="H25" s="9">
        <f>_xlfn.XLOOKUP(C25,Customers[Customer],Customers[Segment],"(no match)")</f>
        <v/>
      </c>
      <c r="I25" s="9">
        <f>IF(G25&gt;=1500,"Large","Small")</f>
        <v/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11" customWidth="1" min="1" max="1"/>
    <col width="10" customWidth="1" min="2" max="2"/>
    <col width="10" customWidth="1" min="3" max="3"/>
  </cols>
  <sheetData>
    <row r="1">
      <c r="A1" s="5" t="inlineStr">
        <is>
          <t>Customer</t>
        </is>
      </c>
      <c r="B1" s="5" t="inlineStr">
        <is>
          <t>City</t>
        </is>
      </c>
      <c r="C1" s="5" t="inlineStr">
        <is>
          <t>Segment</t>
        </is>
      </c>
    </row>
    <row r="2">
      <c r="A2" t="inlineStr">
        <is>
          <t>Zoya</t>
        </is>
      </c>
      <c r="B2" t="inlineStr">
        <is>
          <t>Pune</t>
        </is>
      </c>
      <c r="C2" t="inlineStr">
        <is>
          <t>Cafe</t>
        </is>
      </c>
    </row>
    <row r="3">
      <c r="A3" t="inlineStr">
        <is>
          <t>Rani</t>
        </is>
      </c>
      <c r="B3" t="inlineStr">
        <is>
          <t>Nashik</t>
        </is>
      </c>
      <c r="C3" t="inlineStr">
        <is>
          <t>Retail</t>
        </is>
      </c>
    </row>
    <row r="4">
      <c r="A4" t="inlineStr">
        <is>
          <t>Salman</t>
        </is>
      </c>
      <c r="B4" t="inlineStr">
        <is>
          <t>Kolhapur</t>
        </is>
      </c>
      <c r="C4" t="inlineStr">
        <is>
          <t>Cafe</t>
        </is>
      </c>
    </row>
    <row r="5">
      <c r="A5" t="inlineStr">
        <is>
          <t>Amir</t>
        </is>
      </c>
      <c r="B5" t="inlineStr">
        <is>
          <t>Nagpur</t>
        </is>
      </c>
      <c r="C5" t="inlineStr">
        <is>
          <t>Office</t>
        </is>
      </c>
    </row>
    <row r="6">
      <c r="A6" t="inlineStr">
        <is>
          <t>Shraddha</t>
        </is>
      </c>
      <c r="B6" t="inlineStr">
        <is>
          <t>Pune</t>
        </is>
      </c>
      <c r="C6" t="inlineStr">
        <is>
          <t>Retail</t>
        </is>
      </c>
    </row>
    <row r="7">
      <c r="A7" t="inlineStr">
        <is>
          <t>Shahrukh</t>
        </is>
      </c>
      <c r="B7" t="inlineStr">
        <is>
          <t>Solapur</t>
        </is>
      </c>
      <c r="C7" t="inlineStr">
        <is>
          <t>Cafe</t>
        </is>
      </c>
    </row>
    <row r="8">
      <c r="A8" t="inlineStr">
        <is>
          <t>Ravina</t>
        </is>
      </c>
      <c r="B8" t="inlineStr">
        <is>
          <t>Nashik</t>
        </is>
      </c>
      <c r="C8" t="inlineStr">
        <is>
          <t>Office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33"/>
  <sheetViews>
    <sheetView workbookViewId="0">
      <selection activeCell="A1" sqref="A1"/>
    </sheetView>
  </sheetViews>
  <sheetFormatPr baseColWidth="8" defaultRowHeight="15"/>
  <cols>
    <col width="22" customWidth="1" min="1" max="1"/>
    <col width="50" customWidth="1" min="2" max="2"/>
    <col width="52" customWidth="1" min="3" max="3"/>
    <col width="18" customWidth="1" min="4" max="4"/>
    <col width="18" customWidth="1" min="5" max="5"/>
  </cols>
  <sheetData>
    <row r="1">
      <c r="A1" s="6" t="inlineStr">
        <is>
          <t>pandas code and the matching Excel formula. Excel results are calculated here; pandas results were produced by running the code on the same table.</t>
        </is>
      </c>
    </row>
    <row r="3">
      <c r="A3" s="6" t="inlineStr">
        <is>
          <t>Task</t>
        </is>
      </c>
      <c r="B3" s="6" t="inlineStr">
        <is>
          <t>pandas</t>
        </is>
      </c>
      <c r="C3" s="6" t="inlineStr">
        <is>
          <t>Excel</t>
        </is>
      </c>
      <c r="D3" s="6" t="inlineStr">
        <is>
          <t>Excel result</t>
        </is>
      </c>
    </row>
    <row r="4">
      <c r="A4" t="inlineStr">
        <is>
          <t>Total sales in Pune</t>
        </is>
      </c>
      <c r="B4" t="inlineStr">
        <is>
          <t>df[df["City"] == "Pune"]["Amount"].sum()</t>
        </is>
      </c>
      <c r="C4" t="inlineStr">
        <is>
          <t xml:space="preserve"> =SUMIFS(Orders[Amount],Orders[City],"Pune")</t>
        </is>
      </c>
      <c r="D4" s="10">
        <f>SUMIFS(Orders[Amount],Orders[City],"Pune")</f>
        <v/>
      </c>
    </row>
    <row r="5">
      <c r="A5" t="inlineStr">
        <is>
          <t>Different customers</t>
        </is>
      </c>
      <c r="B5" t="inlineStr">
        <is>
          <t>df["Customer"].nunique()</t>
        </is>
      </c>
      <c r="C5" t="inlineStr">
        <is>
          <t xml:space="preserve"> =COUNTA(UNIQUE(Orders[Customer]))</t>
        </is>
      </c>
      <c r="D5" s="11">
        <f>COUNTA(_xlfn.UNIQUE(Orders[Customer]))</f>
        <v/>
      </c>
    </row>
    <row r="6">
      <c r="A6" t="inlineStr">
        <is>
          <t>Largest order</t>
        </is>
      </c>
      <c r="B6" t="inlineStr">
        <is>
          <t>df["Amount"].max()</t>
        </is>
      </c>
      <c r="C6" t="inlineStr">
        <is>
          <t xml:space="preserve"> =MAX(Orders[Amount])</t>
        </is>
      </c>
      <c r="D6" s="10">
        <f>MAX(Orders[Amount])</f>
        <v/>
      </c>
    </row>
    <row r="7">
      <c r="A7" t="inlineStr">
        <is>
          <t>Average quantity</t>
        </is>
      </c>
      <c r="B7" t="inlineStr">
        <is>
          <t>df["Qty"].mean()</t>
        </is>
      </c>
      <c r="C7" t="inlineStr">
        <is>
          <t xml:space="preserve"> =AVERAGE(Orders[Qty])</t>
        </is>
      </c>
      <c r="D7" s="12">
        <f>AVERAGE(Orders[Qty])</f>
        <v/>
      </c>
    </row>
    <row r="8">
      <c r="A8" t="inlineStr">
        <is>
          <t>Rows in the table</t>
        </is>
      </c>
      <c r="B8" t="inlineStr">
        <is>
          <t>len(df)</t>
        </is>
      </c>
      <c r="C8" t="inlineStr">
        <is>
          <t xml:space="preserve"> =ROWS(Orders[Order ID])</t>
        </is>
      </c>
      <c r="D8" s="11">
        <f>ROWS(Orders[Order ID])</f>
        <v/>
      </c>
    </row>
    <row r="11">
      <c r="A11" s="6" t="inlineStr">
        <is>
          <t>groupby: df.groupby("City")["Amount"].agg(["sum", "count", "mean"])</t>
        </is>
      </c>
    </row>
    <row r="12">
      <c r="A12" s="6" t="inlineStr">
        <is>
          <t>City</t>
        </is>
      </c>
      <c r="B12" s="6" t="inlineStr">
        <is>
          <t>sum</t>
        </is>
      </c>
      <c r="C12" s="6" t="inlineStr">
        <is>
          <t>count</t>
        </is>
      </c>
      <c r="D12" s="6" t="inlineStr">
        <is>
          <t>mean</t>
        </is>
      </c>
    </row>
    <row r="13">
      <c r="A13" t="inlineStr">
        <is>
          <t>Kolhapur</t>
        </is>
      </c>
      <c r="B13" s="10">
        <f>SUMIFS(Orders[Amount],Orders[City],A13)</f>
        <v/>
      </c>
      <c r="C13" s="9">
        <f>COUNTIFS(Orders[City],A13)</f>
        <v/>
      </c>
      <c r="D13" s="13">
        <f>AVERAGEIFS(Orders[Amount],Orders[City],A13)</f>
        <v/>
      </c>
    </row>
    <row r="14">
      <c r="A14" t="inlineStr">
        <is>
          <t>Nagpur</t>
        </is>
      </c>
      <c r="B14" s="10">
        <f>SUMIFS(Orders[Amount],Orders[City],A14)</f>
        <v/>
      </c>
      <c r="C14" s="9">
        <f>COUNTIFS(Orders[City],A14)</f>
        <v/>
      </c>
      <c r="D14" s="13">
        <f>AVERAGEIFS(Orders[Amount],Orders[City],A14)</f>
        <v/>
      </c>
    </row>
    <row r="15">
      <c r="A15" t="inlineStr">
        <is>
          <t>Nashik</t>
        </is>
      </c>
      <c r="B15" s="10">
        <f>SUMIFS(Orders[Amount],Orders[City],A15)</f>
        <v/>
      </c>
      <c r="C15" s="9">
        <f>COUNTIFS(Orders[City],A15)</f>
        <v/>
      </c>
      <c r="D15" s="13">
        <f>AVERAGEIFS(Orders[Amount],Orders[City],A15)</f>
        <v/>
      </c>
    </row>
    <row r="16">
      <c r="A16" t="inlineStr">
        <is>
          <t>Pune</t>
        </is>
      </c>
      <c r="B16" s="10">
        <f>SUMIFS(Orders[Amount],Orders[City],A16)</f>
        <v/>
      </c>
      <c r="C16" s="9">
        <f>COUNTIFS(Orders[City],A16)</f>
        <v/>
      </c>
      <c r="D16" s="13">
        <f>AVERAGEIFS(Orders[Amount],Orders[City],A16)</f>
        <v/>
      </c>
    </row>
    <row r="17">
      <c r="A17" t="inlineStr">
        <is>
          <t>Solapur</t>
        </is>
      </c>
      <c r="B17" s="10">
        <f>SUMIFS(Orders[Amount],Orders[City],A17)</f>
        <v/>
      </c>
      <c r="C17" s="9">
        <f>COUNTIFS(Orders[City],A17)</f>
        <v/>
      </c>
      <c r="D17" s="13">
        <f>AVERAGEIFS(Orders[Amount],Orders[City],A17)</f>
        <v/>
      </c>
    </row>
    <row r="19">
      <c r="A19" s="6" t="inlineStr">
        <is>
          <t>pivot_table: df.pivot_table(index="City", columns="Product", values="Amount", aggfunc="sum", fill_value=0)</t>
        </is>
      </c>
    </row>
    <row r="20">
      <c r="A20" s="6" t="inlineStr">
        <is>
          <t>City</t>
        </is>
      </c>
      <c r="B20" s="6" t="inlineStr">
        <is>
          <t>Cold Brew Pack</t>
        </is>
      </c>
      <c r="C20" s="6" t="inlineStr">
        <is>
          <t>Dark Roast 250g</t>
        </is>
      </c>
      <c r="D20" s="6" t="inlineStr">
        <is>
          <t>Filter Coffee 500g</t>
        </is>
      </c>
      <c r="E20" s="6" t="inlineStr">
        <is>
          <t>House Blend 250g</t>
        </is>
      </c>
    </row>
    <row r="21">
      <c r="A21" t="inlineStr">
        <is>
          <t>Kolhapur</t>
        </is>
      </c>
      <c r="B21" s="10">
        <f>SUMIFS(Orders[Amount],Orders[City],$A21,Orders[Product],B$20)</f>
        <v/>
      </c>
      <c r="C21" s="10">
        <f>SUMIFS(Orders[Amount],Orders[City],$A21,Orders[Product],C$20)</f>
        <v/>
      </c>
      <c r="D21" s="10">
        <f>SUMIFS(Orders[Amount],Orders[City],$A21,Orders[Product],D$20)</f>
        <v/>
      </c>
      <c r="E21" s="10">
        <f>SUMIFS(Orders[Amount],Orders[City],$A21,Orders[Product],E$20)</f>
        <v/>
      </c>
    </row>
    <row r="22">
      <c r="A22" t="inlineStr">
        <is>
          <t>Nagpur</t>
        </is>
      </c>
      <c r="B22" s="10">
        <f>SUMIFS(Orders[Amount],Orders[City],$A22,Orders[Product],B$20)</f>
        <v/>
      </c>
      <c r="C22" s="10">
        <f>SUMIFS(Orders[Amount],Orders[City],$A22,Orders[Product],C$20)</f>
        <v/>
      </c>
      <c r="D22" s="10">
        <f>SUMIFS(Orders[Amount],Orders[City],$A22,Orders[Product],D$20)</f>
        <v/>
      </c>
      <c r="E22" s="10">
        <f>SUMIFS(Orders[Amount],Orders[City],$A22,Orders[Product],E$20)</f>
        <v/>
      </c>
    </row>
    <row r="23">
      <c r="A23" t="inlineStr">
        <is>
          <t>Nashik</t>
        </is>
      </c>
      <c r="B23" s="10">
        <f>SUMIFS(Orders[Amount],Orders[City],$A23,Orders[Product],B$20)</f>
        <v/>
      </c>
      <c r="C23" s="10">
        <f>SUMIFS(Orders[Amount],Orders[City],$A23,Orders[Product],C$20)</f>
        <v/>
      </c>
      <c r="D23" s="10">
        <f>SUMIFS(Orders[Amount],Orders[City],$A23,Orders[Product],D$20)</f>
        <v/>
      </c>
      <c r="E23" s="10">
        <f>SUMIFS(Orders[Amount],Orders[City],$A23,Orders[Product],E$20)</f>
        <v/>
      </c>
    </row>
    <row r="24">
      <c r="A24" t="inlineStr">
        <is>
          <t>Pune</t>
        </is>
      </c>
      <c r="B24" s="10">
        <f>SUMIFS(Orders[Amount],Orders[City],$A24,Orders[Product],B$20)</f>
        <v/>
      </c>
      <c r="C24" s="10">
        <f>SUMIFS(Orders[Amount],Orders[City],$A24,Orders[Product],C$20)</f>
        <v/>
      </c>
      <c r="D24" s="10">
        <f>SUMIFS(Orders[Amount],Orders[City],$A24,Orders[Product],D$20)</f>
        <v/>
      </c>
      <c r="E24" s="10">
        <f>SUMIFS(Orders[Amount],Orders[City],$A24,Orders[Product],E$20)</f>
        <v/>
      </c>
    </row>
    <row r="25">
      <c r="A25" t="inlineStr">
        <is>
          <t>Solapur</t>
        </is>
      </c>
      <c r="B25" s="10">
        <f>SUMIFS(Orders[Amount],Orders[City],$A25,Orders[Product],B$20)</f>
        <v/>
      </c>
      <c r="C25" s="10">
        <f>SUMIFS(Orders[Amount],Orders[City],$A25,Orders[Product],C$20)</f>
        <v/>
      </c>
      <c r="D25" s="10">
        <f>SUMIFS(Orders[Amount],Orders[City],$A25,Orders[Product],D$20)</f>
        <v/>
      </c>
      <c r="E25" s="10">
        <f>SUMIFS(Orders[Amount],Orders[City],$A25,Orders[Product],E$20)</f>
        <v/>
      </c>
    </row>
    <row r="27">
      <c r="A27" s="6" t="inlineStr">
        <is>
          <t>Boolean filter: df.loc[(df["City"] == "Pune") &amp; (df["Amount"] &gt;= 1000), "OrderID"]</t>
        </is>
      </c>
    </row>
    <row r="28">
      <c r="A28" s="9">
        <f t="array" ref="A28:A33">_xlfn._xlws.FILTER(Orders[Order ID],(Orders[City]="Pune")*(Orders[Amount]&gt;=1000))</f>
        <v/>
      </c>
    </row>
    <row r="29">
      <c r="A29" s="9" t="n"/>
    </row>
    <row r="30">
      <c r="A30" s="9" t="n"/>
    </row>
    <row r="31">
      <c r="A31" s="9" t="n"/>
    </row>
    <row r="32">
      <c r="A32" s="9" t="n"/>
    </row>
    <row r="33">
      <c r="A33" s="9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2026-10-06T19:26:29Z</dcterms:created>
  <dcterms:modified xmlns:dcterms="http://purl.org/dc/terms/" xmlns:xsi="http://www.w3.org/2001/XMLSchema-instance" xsi:type="dcterms:W3CDTF">2026-10-06T19:26:29Z</dcterms:modified>
</cp:coreProperties>
</file>