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" sheetId="1" state="visible" r:id="rId1"/>
    <sheet xmlns:r="http://schemas.openxmlformats.org/officeDocument/2006/relationships" name="Raw NSA" sheetId="2" state="visible" r:id="rId2"/>
    <sheet xmlns:r="http://schemas.openxmlformats.org/officeDocument/2006/relationships" name="Raw SA" sheetId="3" state="visible" r:id="rId3"/>
    <sheet xmlns:r="http://schemas.openxmlformats.org/officeDocument/2006/relationships" name="Clean" sheetId="4" state="visible" r:id="rId4"/>
    <sheet xmlns:r="http://schemas.openxmlformats.org/officeDocument/2006/relationships" name="By year" sheetId="5" state="visible" r:id="rId5"/>
    <sheet xmlns:r="http://schemas.openxmlformats.org/officeDocument/2006/relationships" name="Dashboard" sheetId="6" state="visible" r:id="rId6"/>
  </sheets>
  <definedNames>
    <definedName name="_xlnm.Print_Area" localSheetId="5">'Dashboard'!$A$1:$S$39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&quot;$&quot;#,##0"/>
    <numFmt numFmtId="165" formatCode="0.0%"/>
    <numFmt numFmtId="166" formatCode="&quot;+&quot;0.0%"/>
  </numFmts>
  <fonts count="12">
    <font>
      <name val="Calibri"/>
      <family val="2"/>
      <color theme="1"/>
      <sz val="11"/>
      <scheme val="minor"/>
    </font>
    <font>
      <b val="1"/>
      <color rgb="00FFFFFF"/>
      <sz val="16"/>
    </font>
    <font>
      <i val="1"/>
      <color rgb="001B4332"/>
    </font>
    <font>
      <b val="1"/>
      <sz val="12"/>
    </font>
    <font>
      <color rgb="002E5C8A"/>
      <u val="single"/>
    </font>
    <font>
      <b val="1"/>
    </font>
    <font/>
    <font>
      <b val="1"/>
      <color rgb="00FFFFFF"/>
    </font>
    <font>
      <b val="1"/>
      <color rgb="00FFFFFF"/>
      <sz val="18"/>
    </font>
    <font>
      <i val="1"/>
      <color rgb="001B4332"/>
      <sz val="10"/>
    </font>
    <font>
      <b val="1"/>
      <color rgb="00FFFFFF"/>
      <sz val="10"/>
    </font>
    <font>
      <b val="1"/>
      <color rgb="001B5E3B"/>
      <sz val="18"/>
    </font>
  </fonts>
  <fills count="8">
    <fill>
      <patternFill/>
    </fill>
    <fill>
      <patternFill patternType="gray125"/>
    </fill>
    <fill>
      <patternFill patternType="solid">
        <fgColor rgb="00217346"/>
      </patternFill>
    </fill>
    <fill>
      <patternFill patternType="solid">
        <fgColor rgb="00E8F5E9"/>
      </patternFill>
    </fill>
    <fill>
      <patternFill patternType="solid">
        <fgColor rgb="001B4332"/>
      </patternFill>
    </fill>
    <fill>
      <patternFill patternType="solid">
        <fgColor rgb="00E2EFDA"/>
      </patternFill>
    </fill>
    <fill>
      <patternFill patternType="solid">
        <fgColor rgb="00E7F6EE"/>
      </patternFill>
    </fill>
    <fill>
      <patternFill patternType="solid">
        <fgColor rgb="001B5E3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2" borderId="0" pivotButton="0" quotePrefix="0" xfId="0"/>
    <xf numFmtId="0" fontId="2" fillId="3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4" borderId="0" pivotButton="0" quotePrefix="0" xfId="0"/>
    <xf numFmtId="0" fontId="0" fillId="5" borderId="0" pivotButton="0" quotePrefix="0" xfId="0"/>
    <xf numFmtId="164" fontId="0" fillId="5" borderId="0" pivotButton="0" quotePrefix="0" xfId="0"/>
    <xf numFmtId="165" fontId="0" fillId="5" borderId="0" pivotButton="0" quotePrefix="0" xfId="0"/>
    <xf numFmtId="0" fontId="8" fillId="2" borderId="0" applyAlignment="1" pivotButton="0" quotePrefix="0" xfId="0">
      <alignment horizontal="center" vertical="center"/>
    </xf>
    <xf numFmtId="0" fontId="9" fillId="6" borderId="0" applyAlignment="1" pivotButton="0" quotePrefix="0" xfId="0">
      <alignment horizontal="center" vertical="center" wrapText="1"/>
    </xf>
    <xf numFmtId="0" fontId="10" fillId="7" borderId="0" applyAlignment="1" pivotButton="0" quotePrefix="0" xfId="0">
      <alignment horizontal="center" vertical="center" wrapText="1"/>
    </xf>
    <xf numFmtId="165" fontId="11" fillId="6" borderId="0" applyAlignment="1" pivotButton="0" quotePrefix="0" xfId="0">
      <alignment horizontal="center" vertical="center"/>
    </xf>
    <xf numFmtId="0" fontId="0" fillId="6" borderId="0" pivotButton="0" quotePrefix="0" xfId="0"/>
    <xf numFmtId="166" fontId="11" fillId="6" borderId="0" applyAlignment="1" pivotButton="0" quotePrefix="0" xfId="0">
      <alignment horizontal="center" vertical="center"/>
    </xf>
    <xf numFmtId="164" fontId="11" fillId="6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E-commerce share of US retail (SA)</a:t>
            </a:r>
          </a:p>
        </rich>
      </tx>
    </title>
    <plotArea>
      <lineChart>
        <grouping val="standard"/>
        <ser>
          <idx val="0"/>
          <order val="0"/>
          <tx>
            <strRef>
              <f>'Clean'!J1</f>
            </strRef>
          </tx>
          <spPr>
            <a:solidFill xmlns:a="http://schemas.openxmlformats.org/drawingml/2006/main">
              <a:srgbClr val="217346"/>
            </a:solidFill>
            <a:ln xmlns:a="http://schemas.openxmlformats.org/drawingml/2006/main" w="22000">
              <a:solidFill>
                <a:srgbClr val="217346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'Clean'!$A$2:$A$108</f>
            </numRef>
          </cat>
          <val>
            <numRef>
              <f>'Clean'!$J$2:$J$108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numFmt formatCode="0%" sourceLinked="0"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E-commerce sales per year ($M, NSA)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'By year'!C1</f>
            </strRef>
          </tx>
          <spPr>
            <a:solidFill xmlns:a="http://schemas.openxmlformats.org/drawingml/2006/main">
              <a:srgbClr val="217346"/>
            </a:solidFill>
            <a:ln xmlns:a="http://schemas.openxmlformats.org/drawingml/2006/main">
              <a:solidFill>
                <a:srgbClr val="217346"/>
              </a:solidFill>
              <a:prstDash val="solid"/>
            </a:ln>
          </spPr>
          <cat>
            <numRef>
              <f>'By year'!$A$2:$A$27</f>
            </numRef>
          </cat>
          <val>
            <numRef>
              <f>'By year'!$C$2:$C$27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delete val="0"/>
        <axPos val="l"/>
        <majorGridlines/>
        <numFmt formatCode="&quot;$&quot;#,##0" sourceLinked="0"/>
        <majorTickMark val="none"/>
        <minorTickMark val="none"/>
        <crossAx val="10"/>
      </valAx>
    </plotArea>
    <plotVisOnly val="1"/>
    <dispBlanksAs val="gap"/>
  </chart>
</chartSpace>
</file>

<file path=xl/charts/chart3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Growth per year: e-commerce vs total retail</a:t>
            </a:r>
          </a:p>
        </rich>
      </tx>
    </title>
    <plotArea>
      <lineChart>
        <grouping val="standard"/>
        <ser>
          <idx val="0"/>
          <order val="0"/>
          <tx>
            <strRef>
              <f>'By year'!E1</f>
            </strRef>
          </tx>
          <spPr>
            <a:solidFill xmlns:a="http://schemas.openxmlformats.org/drawingml/2006/main">
              <a:srgbClr val="217346"/>
            </a:solidFill>
            <a:ln xmlns:a="http://schemas.openxmlformats.org/drawingml/2006/main" w="22000">
              <a:solidFill>
                <a:srgbClr val="217346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'By year'!$A$2:$A$27</f>
            </numRef>
          </cat>
          <val>
            <numRef>
              <f>'By year'!$E$2:$E$27</f>
            </numRef>
          </val>
          <smooth val="0"/>
        </ser>
        <ser>
          <idx val="1"/>
          <order val="1"/>
          <tx>
            <strRef>
              <f>'By year'!F1</f>
            </strRef>
          </tx>
          <spPr>
            <a:solidFill xmlns:a="http://schemas.openxmlformats.org/drawingml/2006/main">
              <a:srgbClr val="C9A227"/>
            </a:solidFill>
            <a:ln xmlns:a="http://schemas.openxmlformats.org/drawingml/2006/main" w="22000">
              <a:solidFill>
                <a:srgbClr val="C9A227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'By year'!$A$2:$A$27</f>
            </numRef>
          </cat>
          <val>
            <numRef>
              <f>'By year'!$F$2:$F$27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numFmt formatCode="0%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4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Q4 share of each year's e-commerce sales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'By year'!G1</f>
            </strRef>
          </tx>
          <spPr>
            <a:solidFill xmlns:a="http://schemas.openxmlformats.org/drawingml/2006/main">
              <a:srgbClr val="217346"/>
            </a:solidFill>
            <a:ln xmlns:a="http://schemas.openxmlformats.org/drawingml/2006/main">
              <a:solidFill>
                <a:srgbClr val="217346"/>
              </a:solidFill>
              <a:prstDash val="solid"/>
            </a:ln>
          </spPr>
          <cat>
            <numRef>
              <f>'By year'!$A$2:$A$27</f>
            </numRef>
          </cat>
          <val>
            <numRef>
              <f>'By year'!$G$2:$G$27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delete val="0"/>
        <axPos val="l"/>
        <majorGridlines/>
        <numFmt formatCode="0%" sourceLinked="0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/Relationships>
</file>

<file path=xl/drawings/drawing1.xml><?xml version="1.0" encoding="utf-8"?>
<wsDr xmlns="http://schemas.openxmlformats.org/drawingml/2006/spreadsheetDrawing">
  <oneCellAnchor>
    <from>
      <col>1</col>
      <colOff>0</colOff>
      <row>7</row>
      <rowOff>0</rowOff>
    </from>
    <ext cx="5976000" cy="2736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10</col>
      <colOff>0</colOff>
      <row>7</row>
      <rowOff>0</rowOff>
    </from>
    <ext cx="5976000" cy="2736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1</col>
      <colOff>0</colOff>
      <row>23</row>
      <rowOff>0</rowOff>
    </from>
    <ext cx="5976000" cy="2736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10</col>
      <colOff>0</colOff>
      <row>23</row>
      <rowOff>0</rowOff>
    </from>
    <ext cx="5976000" cy="2736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6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6"/>
  <sheetViews>
    <sheetView workbookViewId="0">
      <selection activeCell="A1" sqref="A1"/>
    </sheetView>
  </sheetViews>
  <sheetFormatPr baseColWidth="8" defaultRowHeight="15"/>
  <cols>
    <col width="5" customWidth="1" min="1" max="1"/>
    <col width="110" customWidth="1" min="2" max="2"/>
  </cols>
  <sheetData>
    <row r="1" ht="30" customHeight="1">
      <c r="A1" s="1" t="inlineStr">
        <is>
          <t>Case Study: How Big Is US E-commerce? Excel Analysis of Census Retail Data</t>
        </is>
      </c>
    </row>
    <row r="2">
      <c r="A2" s="2" t="inlineStr">
        <is>
          <t>This workbook uses real public data. See the Start sheet and the guide for the source and licence.</t>
        </is>
      </c>
    </row>
    <row r="4">
      <c r="A4" s="3" t="inlineStr">
        <is>
          <t>Practice steps</t>
        </is>
      </c>
    </row>
    <row r="5">
      <c r="A5" t="inlineStr">
        <is>
          <t>1.</t>
        </is>
      </c>
      <c r="B5" t="inlineStr">
        <is>
          <t>Open Raw NSA and find the row for the 4th quarter of 2020. Then find the same quarter on the Clean sheet.</t>
        </is>
      </c>
    </row>
    <row r="6">
      <c r="A6" t="inlineStr">
        <is>
          <t>2.</t>
        </is>
      </c>
      <c r="B6" t="inlineStr">
        <is>
          <t>On Clean, add a column that shows the quarter as a real date: =DATE(B2,(C2-1)*3+1,1).</t>
        </is>
      </c>
    </row>
    <row r="7">
      <c r="A7" t="inlineStr">
        <is>
          <t>3.</t>
        </is>
      </c>
      <c r="B7" t="inlineStr">
        <is>
          <t>Build the PivotTable from Step 2 and check that the Q4 share for 2025 matches the By year sheet.</t>
        </is>
      </c>
    </row>
    <row r="8">
      <c r="A8" t="inlineStr">
        <is>
          <t>4.</t>
        </is>
      </c>
      <c r="B8" t="inlineStr">
        <is>
          <t>Change the CAGR formula to cover 2020-2025 and compare it with 2015-2020.</t>
        </is>
      </c>
    </row>
    <row r="9">
      <c r="A9" t="inlineStr">
        <is>
          <t>5.</t>
        </is>
      </c>
      <c r="B9" t="inlineStr">
        <is>
          <t>Download the newest file from the Census page next quarter and update the Raw sheets. Which formulas need a new last row?</t>
        </is>
      </c>
    </row>
    <row r="11">
      <c r="A11" s="4" t="inlineStr">
        <is>
          <t>Guide: https://ravindrabagale.com/guides/excel-case-study-us-ecommerce-census.html</t>
        </is>
      </c>
    </row>
    <row r="13">
      <c r="A13" s="5" t="inlineStr">
        <is>
          <t>Source and licence</t>
        </is>
      </c>
    </row>
    <row r="14">
      <c r="A14" s="6" t="inlineStr">
        <is>
          <t>Data: U.S. Census Bureau, Quarterly Retail E-Commerce Sales, time series files tsnotadjustedsales.xlsx and tsadjustedsales.xlsx (Last Revised: August 18, 2026).</t>
        </is>
      </c>
    </row>
    <row r="15">
      <c r="A15" s="6" t="inlineStr">
        <is>
          <t>Downloaded from https://www.census.gov/retail/ecommerce.html on 6 October 2026. Works of the U.S. Government are not subject to copyright (17 U.S.C. 105).</t>
        </is>
      </c>
    </row>
    <row r="16">
      <c r="A16" s="6" t="inlineStr">
        <is>
          <t>Changes: copied into this workbook unchanged on the Raw sheets; the Clean, By year and Dashboard sheets are our formulas. The Census Bureau does not endorse this analysis.</t>
        </is>
      </c>
    </row>
  </sheetData>
  <mergeCells count="2">
    <mergeCell ref="A2:H2"/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127"/>
  <sheetViews>
    <sheetView workbookViewId="0">
      <selection activeCell="A1" sqref="A1"/>
    </sheetView>
  </sheetViews>
  <sheetFormatPr baseColWidth="8" defaultRowHeight="15"/>
  <cols>
    <col width="3" customWidth="1" min="1" max="1"/>
    <col width="34" customWidth="1" min="2" max="2"/>
    <col width="13" customWidth="1" min="3" max="3"/>
    <col width="13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</cols>
  <sheetData>
    <row r="1">
      <c r="B1" t="inlineStr">
        <is>
          <t>Estimated Quarterly U.S. Retail Sales (Not Adjusted): Total and E-commerce1</t>
        </is>
      </c>
    </row>
    <row r="2"/>
    <row r="3">
      <c r="B3" t="inlineStr">
        <is>
          <t>(Estimates are based on data from the Monthly Retail Trade Survey and administrative records.)</t>
        </is>
      </c>
    </row>
    <row r="4"/>
    <row r="5">
      <c r="C5" t="inlineStr">
        <is>
          <t>Retail Sales</t>
        </is>
      </c>
      <c r="E5" t="inlineStr">
        <is>
          <t>E-commerce</t>
        </is>
      </c>
      <c r="F5" t="inlineStr">
        <is>
          <t>Percent Change</t>
        </is>
      </c>
      <c r="H5" t="inlineStr">
        <is>
          <t xml:space="preserve">Percent Change </t>
        </is>
      </c>
    </row>
    <row r="6">
      <c r="C6" t="inlineStr">
        <is>
          <t>(millions of dollars)</t>
        </is>
      </c>
      <c r="E6" t="inlineStr">
        <is>
          <t>as a Percent</t>
        </is>
      </c>
      <c r="F6" t="inlineStr">
        <is>
          <t>From Prior Quarter</t>
        </is>
      </c>
      <c r="H6" t="inlineStr">
        <is>
          <t>From Same Quarter</t>
        </is>
      </c>
    </row>
    <row r="7">
      <c r="B7" t="inlineStr">
        <is>
          <t>Quarter</t>
        </is>
      </c>
      <c r="E7" t="inlineStr">
        <is>
          <t xml:space="preserve">of </t>
        </is>
      </c>
      <c r="H7" t="inlineStr">
        <is>
          <t>A Year Ago</t>
        </is>
      </c>
    </row>
    <row r="8">
      <c r="C8" t="inlineStr">
        <is>
          <t>Total</t>
        </is>
      </c>
      <c r="D8" t="inlineStr">
        <is>
          <t>E-commerce</t>
        </is>
      </c>
      <c r="E8" t="inlineStr">
        <is>
          <t>Total</t>
        </is>
      </c>
      <c r="F8" t="inlineStr">
        <is>
          <t xml:space="preserve">       Total </t>
        </is>
      </c>
      <c r="G8" t="inlineStr">
        <is>
          <t>E-commerce</t>
        </is>
      </c>
      <c r="H8" t="inlineStr">
        <is>
          <t xml:space="preserve">  Total</t>
        </is>
      </c>
      <c r="I8" t="inlineStr">
        <is>
          <t xml:space="preserve">E-commerce </t>
        </is>
      </c>
    </row>
    <row r="9">
      <c r="B9" t="inlineStr">
        <is>
          <t>2nd quarter 2026(p)</t>
        </is>
      </c>
      <c r="C9" t="n">
        <v>2011977</v>
      </c>
      <c r="D9" t="n">
        <v>329530</v>
      </c>
      <c r="E9" t="n">
        <v>16.4</v>
      </c>
      <c r="F9" t="n">
        <v>11.5</v>
      </c>
      <c r="G9" t="n">
        <v>9.4</v>
      </c>
      <c r="H9" t="n">
        <v>6.6</v>
      </c>
      <c r="I9" t="n">
        <v>12.4</v>
      </c>
    </row>
    <row r="10">
      <c r="B10" t="inlineStr">
        <is>
          <t>1st quarter 2026(r)</t>
        </is>
      </c>
      <c r="C10" t="n">
        <v>1804536</v>
      </c>
      <c r="D10" t="n">
        <v>301242</v>
      </c>
      <c r="E10" t="n">
        <v>16.7</v>
      </c>
      <c r="F10" t="n">
        <v>-9.699999999999999</v>
      </c>
      <c r="G10" t="n">
        <v>-17.5</v>
      </c>
      <c r="H10" t="n">
        <v>4</v>
      </c>
      <c r="I10" t="n">
        <v>9.300000000000001</v>
      </c>
    </row>
    <row r="11">
      <c r="B11" t="inlineStr">
        <is>
          <t>4th quarter 2025</t>
        </is>
      </c>
      <c r="C11" t="n">
        <v>1999440</v>
      </c>
      <c r="D11" t="n">
        <v>365160</v>
      </c>
      <c r="E11" t="n">
        <v>18.3</v>
      </c>
      <c r="F11" t="n">
        <v>5.4</v>
      </c>
      <c r="G11" t="n">
        <v>21.8</v>
      </c>
      <c r="H11" t="n">
        <v>2.8</v>
      </c>
      <c r="I11" t="n">
        <v>5.6</v>
      </c>
    </row>
    <row r="12">
      <c r="B12" t="inlineStr">
        <is>
          <t>3rd quarter 2025</t>
        </is>
      </c>
      <c r="C12" t="n">
        <v>1896573</v>
      </c>
      <c r="D12" t="n">
        <v>299717</v>
      </c>
      <c r="E12" t="n">
        <v>15.8</v>
      </c>
      <c r="F12" t="n">
        <v>0.5</v>
      </c>
      <c r="G12" t="n">
        <v>2.2</v>
      </c>
      <c r="H12" t="n">
        <v>4.2</v>
      </c>
      <c r="I12" t="n">
        <v>5.2</v>
      </c>
    </row>
    <row r="13">
      <c r="B13" t="inlineStr">
        <is>
          <t>2nd quarter 2025</t>
        </is>
      </c>
      <c r="C13" t="n">
        <v>1887093</v>
      </c>
      <c r="D13" t="n">
        <v>293140</v>
      </c>
      <c r="E13" t="n">
        <v>15.5</v>
      </c>
      <c r="F13" t="n">
        <v>8.699999999999999</v>
      </c>
      <c r="G13" t="n">
        <v>6.3</v>
      </c>
      <c r="H13" t="n">
        <v>3.8</v>
      </c>
      <c r="I13" t="n">
        <v>5.3</v>
      </c>
    </row>
    <row r="14">
      <c r="B14" t="inlineStr">
        <is>
          <t>1st quarter 2025</t>
        </is>
      </c>
      <c r="C14" t="n">
        <v>1735586</v>
      </c>
      <c r="D14" t="n">
        <v>275715</v>
      </c>
      <c r="E14" t="n">
        <v>15.9</v>
      </c>
      <c r="F14" t="n">
        <v>-10.7</v>
      </c>
      <c r="G14" t="n">
        <v>-20.3</v>
      </c>
      <c r="H14" t="n">
        <v>3.2</v>
      </c>
      <c r="I14" t="n">
        <v>5.6</v>
      </c>
    </row>
    <row r="15">
      <c r="B15" t="inlineStr">
        <is>
          <t>4th quarter 2024</t>
        </is>
      </c>
      <c r="C15" t="n">
        <v>1944449</v>
      </c>
      <c r="D15" t="n">
        <v>345872</v>
      </c>
      <c r="E15" t="n">
        <v>17.8</v>
      </c>
      <c r="F15" t="n">
        <v>6.8</v>
      </c>
      <c r="G15" t="n">
        <v>21.4</v>
      </c>
      <c r="H15" t="n">
        <v>4.5</v>
      </c>
      <c r="I15" t="n">
        <v>8.800000000000001</v>
      </c>
    </row>
    <row r="16">
      <c r="B16" t="inlineStr">
        <is>
          <t>3rd quarter 2024</t>
        </is>
      </c>
      <c r="C16" t="n">
        <v>1819936</v>
      </c>
      <c r="D16" t="n">
        <v>284795</v>
      </c>
      <c r="E16" t="n">
        <v>15.6</v>
      </c>
      <c r="F16" t="n">
        <v>0.1</v>
      </c>
      <c r="G16" t="n">
        <v>2.4</v>
      </c>
      <c r="H16" t="n">
        <v>2</v>
      </c>
      <c r="I16" t="n">
        <v>7.6</v>
      </c>
    </row>
    <row r="17">
      <c r="B17" t="inlineStr">
        <is>
          <t>2nd quarter 2024</t>
        </is>
      </c>
      <c r="C17" t="n">
        <v>1818605</v>
      </c>
      <c r="D17" t="n">
        <v>278255</v>
      </c>
      <c r="E17" t="n">
        <v>15.3</v>
      </c>
      <c r="F17" t="n">
        <v>8.1</v>
      </c>
      <c r="G17" t="n">
        <v>6.6</v>
      </c>
      <c r="H17" t="n">
        <v>1.7</v>
      </c>
      <c r="I17" t="n">
        <v>6.7</v>
      </c>
    </row>
    <row r="18">
      <c r="B18" t="inlineStr">
        <is>
          <t>1st quarter 2024</t>
        </is>
      </c>
      <c r="C18" t="n">
        <v>1681698</v>
      </c>
      <c r="D18" t="n">
        <v>261108</v>
      </c>
      <c r="E18" t="n">
        <v>15.5</v>
      </c>
      <c r="F18" t="n">
        <v>-9.6</v>
      </c>
      <c r="G18" t="n">
        <v>-17.9</v>
      </c>
      <c r="H18" t="n">
        <v>2.4</v>
      </c>
      <c r="I18" t="n">
        <v>7.2</v>
      </c>
    </row>
    <row r="19">
      <c r="B19" t="inlineStr">
        <is>
          <t>4th quarter 2023</t>
        </is>
      </c>
      <c r="C19" t="n">
        <v>1859935</v>
      </c>
      <c r="D19" t="n">
        <v>317892</v>
      </c>
      <c r="E19" t="n">
        <v>17.1</v>
      </c>
      <c r="F19" t="n">
        <v>4.3</v>
      </c>
      <c r="G19" t="n">
        <v>20.1</v>
      </c>
      <c r="H19" t="n">
        <v>2.9</v>
      </c>
      <c r="I19" t="n">
        <v>9.800000000000001</v>
      </c>
    </row>
    <row r="20">
      <c r="B20" t="inlineStr">
        <is>
          <t>3rd quarter 2023</t>
        </is>
      </c>
      <c r="C20" t="n">
        <v>1783967</v>
      </c>
      <c r="D20" t="n">
        <v>264675</v>
      </c>
      <c r="E20" t="n">
        <v>14.8</v>
      </c>
      <c r="F20" t="n">
        <v>-0.2</v>
      </c>
      <c r="G20" t="n">
        <v>1.4</v>
      </c>
      <c r="H20" t="n">
        <v>2.3</v>
      </c>
      <c r="I20" t="n">
        <v>9.6</v>
      </c>
    </row>
    <row r="21">
      <c r="B21" t="inlineStr">
        <is>
          <t>2nd quarter 2023</t>
        </is>
      </c>
      <c r="C21" t="n">
        <v>1787746</v>
      </c>
      <c r="D21" t="n">
        <v>260898</v>
      </c>
      <c r="E21" t="n">
        <v>14.6</v>
      </c>
      <c r="F21" t="n">
        <v>8.9</v>
      </c>
      <c r="G21" t="n">
        <v>7.1</v>
      </c>
      <c r="H21" t="n">
        <v>0.6</v>
      </c>
      <c r="I21" t="n">
        <v>8.5</v>
      </c>
    </row>
    <row r="22">
      <c r="B22" t="inlineStr">
        <is>
          <t>1st quarter 2023</t>
        </is>
      </c>
      <c r="C22" t="n">
        <v>1641722</v>
      </c>
      <c r="D22" t="n">
        <v>243552</v>
      </c>
      <c r="E22" t="n">
        <v>14.8</v>
      </c>
      <c r="F22" t="n">
        <v>-9.199999999999999</v>
      </c>
      <c r="G22" t="n">
        <v>-15.9</v>
      </c>
      <c r="H22" t="n">
        <v>3.5</v>
      </c>
      <c r="I22" t="n">
        <v>7.7</v>
      </c>
    </row>
    <row r="23">
      <c r="B23" t="inlineStr">
        <is>
          <t>4th quarter 2022</t>
        </is>
      </c>
      <c r="C23" t="n">
        <v>1807420</v>
      </c>
      <c r="D23" t="n">
        <v>289493</v>
      </c>
      <c r="E23" t="n">
        <v>16</v>
      </c>
      <c r="F23" t="n">
        <v>3.6</v>
      </c>
      <c r="G23" t="n">
        <v>19.9</v>
      </c>
      <c r="H23" t="n">
        <v>5.1</v>
      </c>
      <c r="I23" t="n">
        <v>5</v>
      </c>
    </row>
    <row r="24">
      <c r="B24" t="inlineStr">
        <is>
          <t>3rd quarter 2022</t>
        </is>
      </c>
      <c r="C24" t="n">
        <v>1744353</v>
      </c>
      <c r="D24" t="n">
        <v>241484</v>
      </c>
      <c r="E24" t="n">
        <v>13.8</v>
      </c>
      <c r="F24" t="n">
        <v>-1.9</v>
      </c>
      <c r="G24" t="n">
        <v>0.4</v>
      </c>
      <c r="H24" t="n">
        <v>9</v>
      </c>
      <c r="I24" t="n">
        <v>9.1</v>
      </c>
    </row>
    <row r="25">
      <c r="B25" t="inlineStr">
        <is>
          <t>2nd quarter 2022</t>
        </is>
      </c>
      <c r="C25" t="n">
        <v>1777811</v>
      </c>
      <c r="D25" t="n">
        <v>240460</v>
      </c>
      <c r="E25" t="n">
        <v>13.5</v>
      </c>
      <c r="F25" t="n">
        <v>12.1</v>
      </c>
      <c r="G25" t="n">
        <v>6.4</v>
      </c>
      <c r="H25" t="n">
        <v>8</v>
      </c>
      <c r="I25" t="n">
        <v>5.1</v>
      </c>
    </row>
    <row r="26">
      <c r="B26" t="inlineStr">
        <is>
          <t>1st quarter 2022</t>
        </is>
      </c>
      <c r="C26" t="n">
        <v>1586515</v>
      </c>
      <c r="D26" t="n">
        <v>226040</v>
      </c>
      <c r="E26" t="n">
        <v>14.2</v>
      </c>
      <c r="F26" t="n">
        <v>-7.7</v>
      </c>
      <c r="G26" t="n">
        <v>-18</v>
      </c>
      <c r="H26" t="n">
        <v>10.7</v>
      </c>
      <c r="I26" t="n">
        <v>7.3</v>
      </c>
    </row>
    <row r="27">
      <c r="B27" t="inlineStr">
        <is>
          <t>4th quarter 2021</t>
        </is>
      </c>
      <c r="C27" t="n">
        <v>1719406</v>
      </c>
      <c r="D27" t="n">
        <v>275587</v>
      </c>
      <c r="E27" t="n">
        <v>16</v>
      </c>
      <c r="F27" t="n">
        <v>7.4</v>
      </c>
      <c r="G27" t="n">
        <v>24.5</v>
      </c>
      <c r="H27" t="n">
        <v>13.7</v>
      </c>
      <c r="I27" t="n">
        <v>9.6</v>
      </c>
    </row>
    <row r="28">
      <c r="B28" t="inlineStr">
        <is>
          <t>3rd quarter 2021</t>
        </is>
      </c>
      <c r="C28" t="n">
        <v>1600342</v>
      </c>
      <c r="D28" t="n">
        <v>221442</v>
      </c>
      <c r="E28" t="n">
        <v>13.8</v>
      </c>
      <c r="F28" t="n">
        <v>-2.8</v>
      </c>
      <c r="G28" t="n">
        <v>-3.3</v>
      </c>
      <c r="H28" t="n">
        <v>12.3</v>
      </c>
      <c r="I28" t="n">
        <v>9.800000000000001</v>
      </c>
    </row>
    <row r="29">
      <c r="B29" t="inlineStr">
        <is>
          <t>2nd quarter 2021</t>
        </is>
      </c>
      <c r="C29" t="n">
        <v>1646276</v>
      </c>
      <c r="D29" t="n">
        <v>228882</v>
      </c>
      <c r="E29" t="n">
        <v>13.9</v>
      </c>
      <c r="F29" t="n">
        <v>14.8</v>
      </c>
      <c r="G29" t="n">
        <v>8.6</v>
      </c>
      <c r="H29" t="n">
        <v>27.1</v>
      </c>
      <c r="I29" t="n">
        <v>13.9</v>
      </c>
    </row>
    <row r="30">
      <c r="B30" t="inlineStr">
        <is>
          <t>1st quarter 2021</t>
        </is>
      </c>
      <c r="C30" t="n">
        <v>1433660</v>
      </c>
      <c r="D30" t="n">
        <v>210681</v>
      </c>
      <c r="E30" t="n">
        <v>14.7</v>
      </c>
      <c r="F30" t="n">
        <v>-5.2</v>
      </c>
      <c r="G30" t="n">
        <v>-16.2</v>
      </c>
      <c r="H30" t="n">
        <v>16.1</v>
      </c>
      <c r="I30" t="n">
        <v>45.9</v>
      </c>
    </row>
    <row r="31">
      <c r="B31" t="inlineStr">
        <is>
          <t>4th quarter 2020</t>
        </is>
      </c>
      <c r="C31" t="n">
        <v>1511894</v>
      </c>
      <c r="D31" t="n">
        <v>251533</v>
      </c>
      <c r="E31" t="n">
        <v>16.6</v>
      </c>
      <c r="F31" t="n">
        <v>6.1</v>
      </c>
      <c r="G31" t="n">
        <v>24.7</v>
      </c>
      <c r="H31" t="n">
        <v>6.8</v>
      </c>
      <c r="I31" t="n">
        <v>43.3</v>
      </c>
    </row>
    <row r="32">
      <c r="B32" t="inlineStr">
        <is>
          <t>3rd quarter 2020</t>
        </is>
      </c>
      <c r="C32" t="n">
        <v>1425239</v>
      </c>
      <c r="D32" t="n">
        <v>201682</v>
      </c>
      <c r="E32" t="n">
        <v>14.2</v>
      </c>
      <c r="F32" t="n">
        <v>10.1</v>
      </c>
      <c r="G32" t="n">
        <v>0.4</v>
      </c>
      <c r="H32" t="n">
        <v>6.4</v>
      </c>
      <c r="I32" t="n">
        <v>47.8</v>
      </c>
    </row>
    <row r="33">
      <c r="B33" t="inlineStr">
        <is>
          <t>2nd quarter 2020</t>
        </is>
      </c>
      <c r="C33" t="n">
        <v>1294879</v>
      </c>
      <c r="D33" t="n">
        <v>200899</v>
      </c>
      <c r="E33" t="n">
        <v>15.5</v>
      </c>
      <c r="F33" t="n">
        <v>4.8</v>
      </c>
      <c r="G33" t="n">
        <v>39.2</v>
      </c>
      <c r="H33" t="n">
        <v>-3.6</v>
      </c>
      <c r="I33" t="n">
        <v>54.3</v>
      </c>
    </row>
    <row r="34">
      <c r="B34" t="inlineStr">
        <is>
          <t>1st quarter 2020</t>
        </is>
      </c>
      <c r="C34" t="n">
        <v>1235256</v>
      </c>
      <c r="D34" t="n">
        <v>144373</v>
      </c>
      <c r="E34" t="n">
        <v>11.7</v>
      </c>
      <c r="F34" t="n">
        <v>-12.8</v>
      </c>
      <c r="G34" t="n">
        <v>-17.8</v>
      </c>
      <c r="H34" t="n">
        <v>2.1</v>
      </c>
      <c r="I34" t="n">
        <v>20.8</v>
      </c>
    </row>
    <row r="35">
      <c r="B35" t="inlineStr">
        <is>
          <t>4th quarter 2019</t>
        </is>
      </c>
      <c r="C35" t="n">
        <v>1415861</v>
      </c>
      <c r="D35" t="n">
        <v>175558</v>
      </c>
      <c r="E35" t="n">
        <v>12.4</v>
      </c>
      <c r="F35" t="n">
        <v>5.7</v>
      </c>
      <c r="G35" t="n">
        <v>28.7</v>
      </c>
      <c r="H35" t="n">
        <v>3.3</v>
      </c>
      <c r="I35" t="n">
        <v>14.9</v>
      </c>
    </row>
    <row r="36">
      <c r="B36" t="inlineStr">
        <is>
          <t>3rd quarter 2019</t>
        </is>
      </c>
      <c r="C36" t="n">
        <v>1339321</v>
      </c>
      <c r="D36" t="n">
        <v>136419</v>
      </c>
      <c r="E36" t="n">
        <v>10.2</v>
      </c>
      <c r="F36" t="n">
        <v>-0.2</v>
      </c>
      <c r="G36" t="n">
        <v>4.8</v>
      </c>
      <c r="H36" t="n">
        <v>3.7</v>
      </c>
      <c r="I36" t="n">
        <v>15.2</v>
      </c>
    </row>
    <row r="37">
      <c r="B37" t="inlineStr">
        <is>
          <t>2nd quarter 2019</t>
        </is>
      </c>
      <c r="C37" t="n">
        <v>1342615</v>
      </c>
      <c r="D37" t="n">
        <v>130221</v>
      </c>
      <c r="E37" t="n">
        <v>9.699999999999999</v>
      </c>
      <c r="F37" t="n">
        <v>11</v>
      </c>
      <c r="G37" t="n">
        <v>8.9</v>
      </c>
      <c r="H37" t="n">
        <v>2.9</v>
      </c>
      <c r="I37" t="n">
        <v>10.9</v>
      </c>
    </row>
    <row r="38">
      <c r="B38" t="inlineStr">
        <is>
          <t>1st quarter 2019</t>
        </is>
      </c>
      <c r="C38" t="n">
        <v>1209537</v>
      </c>
      <c r="D38" t="n">
        <v>119529</v>
      </c>
      <c r="E38" t="n">
        <v>9.9</v>
      </c>
      <c r="F38" t="n">
        <v>-11.7</v>
      </c>
      <c r="G38" t="n">
        <v>-21.8</v>
      </c>
      <c r="H38" t="n">
        <v>1.3</v>
      </c>
      <c r="I38" t="n">
        <v>9</v>
      </c>
    </row>
    <row r="39">
      <c r="B39" t="inlineStr">
        <is>
          <t>4th quarter 2018</t>
        </is>
      </c>
      <c r="C39" t="n">
        <v>1370431</v>
      </c>
      <c r="D39" t="n">
        <v>152838</v>
      </c>
      <c r="E39" t="n">
        <v>11.2</v>
      </c>
      <c r="F39" t="n">
        <v>6.1</v>
      </c>
      <c r="G39" t="n">
        <v>29</v>
      </c>
      <c r="H39" t="n">
        <v>3.2</v>
      </c>
      <c r="I39" t="n">
        <v>11.2</v>
      </c>
    </row>
    <row r="40">
      <c r="B40" t="inlineStr">
        <is>
          <t>3rd quarter 2018</t>
        </is>
      </c>
      <c r="C40" t="n">
        <v>1291882</v>
      </c>
      <c r="D40" t="n">
        <v>118441</v>
      </c>
      <c r="E40" t="n">
        <v>9.199999999999999</v>
      </c>
      <c r="F40" t="n">
        <v>-1</v>
      </c>
      <c r="G40" t="n">
        <v>0.9</v>
      </c>
      <c r="H40" t="n">
        <v>4.2</v>
      </c>
      <c r="I40" t="n">
        <v>15.2</v>
      </c>
    </row>
    <row r="41">
      <c r="B41" t="inlineStr">
        <is>
          <t>2nd quarter 2018</t>
        </is>
      </c>
      <c r="C41" t="n">
        <v>1304598</v>
      </c>
      <c r="D41" t="n">
        <v>117433</v>
      </c>
      <c r="E41" t="n">
        <v>9</v>
      </c>
      <c r="F41" t="n">
        <v>9.199999999999999</v>
      </c>
      <c r="G41" t="n">
        <v>7.1</v>
      </c>
      <c r="H41" t="n">
        <v>5</v>
      </c>
      <c r="I41" t="n">
        <v>16.3</v>
      </c>
    </row>
    <row r="42">
      <c r="B42" t="inlineStr">
        <is>
          <t>1st quarter 2018</t>
        </is>
      </c>
      <c r="C42" t="n">
        <v>1194252</v>
      </c>
      <c r="D42" t="n">
        <v>109651</v>
      </c>
      <c r="E42" t="n">
        <v>9.199999999999999</v>
      </c>
      <c r="F42" t="n">
        <v>-10.1</v>
      </c>
      <c r="G42" t="n">
        <v>-20.2</v>
      </c>
      <c r="H42" t="n">
        <v>4.9</v>
      </c>
      <c r="I42" t="n">
        <v>16.3</v>
      </c>
    </row>
    <row r="43">
      <c r="B43" t="inlineStr">
        <is>
          <t>4th quarter 2017</t>
        </is>
      </c>
      <c r="C43" t="n">
        <v>1328303</v>
      </c>
      <c r="D43" t="n">
        <v>137404</v>
      </c>
      <c r="E43" t="n">
        <v>10.3</v>
      </c>
      <c r="F43" t="n">
        <v>7.2</v>
      </c>
      <c r="G43" t="n">
        <v>33.6</v>
      </c>
      <c r="H43" t="n">
        <v>4.9</v>
      </c>
      <c r="I43" t="n">
        <v>16.3</v>
      </c>
    </row>
    <row r="44">
      <c r="B44" t="inlineStr">
        <is>
          <t>3rd quarter 2017</t>
        </is>
      </c>
      <c r="C44" t="n">
        <v>1239592</v>
      </c>
      <c r="D44" t="n">
        <v>102858</v>
      </c>
      <c r="E44" t="n">
        <v>8.300000000000001</v>
      </c>
      <c r="F44" t="n">
        <v>-0.3</v>
      </c>
      <c r="G44" t="n">
        <v>1.8</v>
      </c>
      <c r="H44" t="n">
        <v>3.7</v>
      </c>
      <c r="I44" t="n">
        <v>15.7</v>
      </c>
    </row>
    <row r="45">
      <c r="B45" t="inlineStr">
        <is>
          <t>2nd quarter 2017</t>
        </is>
      </c>
      <c r="C45" t="n">
        <v>1242978</v>
      </c>
      <c r="D45" t="n">
        <v>101002</v>
      </c>
      <c r="E45" t="n">
        <v>8.1</v>
      </c>
      <c r="F45" t="n">
        <v>9.199999999999999</v>
      </c>
      <c r="G45" t="n">
        <v>7.1</v>
      </c>
      <c r="H45" t="n">
        <v>3.9</v>
      </c>
      <c r="I45" t="n">
        <v>15.7</v>
      </c>
    </row>
    <row r="46">
      <c r="B46" t="inlineStr">
        <is>
          <t>1st quarter 2017</t>
        </is>
      </c>
      <c r="C46" t="n">
        <v>1138731</v>
      </c>
      <c r="D46" t="n">
        <v>94270</v>
      </c>
      <c r="E46" t="n">
        <v>8.300000000000001</v>
      </c>
      <c r="F46" t="n">
        <v>-10.1</v>
      </c>
      <c r="G46" t="n">
        <v>-20.2</v>
      </c>
      <c r="H46" t="n">
        <v>3.4</v>
      </c>
      <c r="I46" t="n">
        <v>14.2</v>
      </c>
    </row>
    <row r="47">
      <c r="B47" t="inlineStr">
        <is>
          <t>4th quarter 2016</t>
        </is>
      </c>
      <c r="C47" t="n">
        <v>1266760</v>
      </c>
      <c r="D47" t="n">
        <v>118118</v>
      </c>
      <c r="E47" t="n">
        <v>9.300000000000001</v>
      </c>
      <c r="F47" t="n">
        <v>6</v>
      </c>
      <c r="G47" t="n">
        <v>32.8</v>
      </c>
      <c r="H47" t="n">
        <v>3.3</v>
      </c>
      <c r="I47" t="n">
        <v>13.1</v>
      </c>
    </row>
    <row r="48">
      <c r="B48" t="inlineStr">
        <is>
          <t>3rd quarter 2016</t>
        </is>
      </c>
      <c r="C48" t="n">
        <v>1195357</v>
      </c>
      <c r="D48" t="n">
        <v>88927</v>
      </c>
      <c r="E48" t="n">
        <v>7.4</v>
      </c>
      <c r="F48" t="n">
        <v>-0.1</v>
      </c>
      <c r="G48" t="n">
        <v>1.8</v>
      </c>
      <c r="H48" t="n">
        <v>2</v>
      </c>
      <c r="I48" t="n">
        <v>14</v>
      </c>
    </row>
    <row r="49">
      <c r="B49" t="inlineStr">
        <is>
          <t>2nd quarter 2016</t>
        </is>
      </c>
      <c r="C49" t="n">
        <v>1196131</v>
      </c>
      <c r="D49" t="n">
        <v>87333</v>
      </c>
      <c r="E49" t="n">
        <v>7.3</v>
      </c>
      <c r="F49" t="n">
        <v>8.6</v>
      </c>
      <c r="G49" t="n">
        <v>5.8</v>
      </c>
      <c r="H49" t="n">
        <v>2</v>
      </c>
      <c r="I49" t="n">
        <v>14.4</v>
      </c>
    </row>
    <row r="50">
      <c r="B50" t="inlineStr">
        <is>
          <t>1st quarter 2016</t>
        </is>
      </c>
      <c r="C50" t="n">
        <v>1100905</v>
      </c>
      <c r="D50" t="n">
        <v>82572</v>
      </c>
      <c r="E50" t="n">
        <v>7.5</v>
      </c>
      <c r="F50" t="n">
        <v>-10.2</v>
      </c>
      <c r="G50" t="n">
        <v>-21</v>
      </c>
      <c r="H50" t="n">
        <v>3.2</v>
      </c>
      <c r="I50" t="n">
        <v>13.6</v>
      </c>
    </row>
    <row r="51">
      <c r="B51" t="inlineStr">
        <is>
          <t>4th quarter 2015</t>
        </is>
      </c>
      <c r="C51" t="n">
        <v>1226416</v>
      </c>
      <c r="D51" t="n">
        <v>104463</v>
      </c>
      <c r="E51" t="n">
        <v>8.5</v>
      </c>
      <c r="F51" t="n">
        <v>4.6</v>
      </c>
      <c r="G51" t="n">
        <v>33.9</v>
      </c>
      <c r="H51" t="n">
        <v>1.7</v>
      </c>
      <c r="I51" t="n">
        <v>13.3</v>
      </c>
    </row>
    <row r="52">
      <c r="B52" t="inlineStr">
        <is>
          <t>3rd quarter 2015</t>
        </is>
      </c>
      <c r="C52" t="n">
        <v>1172463</v>
      </c>
      <c r="D52" t="n">
        <v>78017</v>
      </c>
      <c r="E52" t="n">
        <v>6.7</v>
      </c>
      <c r="F52" t="n">
        <v>-0.1</v>
      </c>
      <c r="G52" t="n">
        <v>2.2</v>
      </c>
      <c r="H52" t="n">
        <v>2</v>
      </c>
      <c r="I52" t="n">
        <v>13.7</v>
      </c>
    </row>
    <row r="53">
      <c r="B53" t="inlineStr">
        <is>
          <t>2nd quarter 2015</t>
        </is>
      </c>
      <c r="C53" t="n">
        <v>1173096</v>
      </c>
      <c r="D53" t="n">
        <v>76328</v>
      </c>
      <c r="E53" t="n">
        <v>6.5</v>
      </c>
      <c r="F53" t="n">
        <v>10</v>
      </c>
      <c r="G53" t="n">
        <v>5</v>
      </c>
      <c r="H53" t="n">
        <v>1.4</v>
      </c>
      <c r="I53" t="n">
        <v>13.6</v>
      </c>
    </row>
    <row r="54">
      <c r="B54" t="inlineStr">
        <is>
          <t>1st quarter 2015</t>
        </is>
      </c>
      <c r="C54" t="n">
        <v>1066338</v>
      </c>
      <c r="D54" t="n">
        <v>72688</v>
      </c>
      <c r="E54" t="n">
        <v>6.8</v>
      </c>
      <c r="F54" t="n">
        <v>-11.6</v>
      </c>
      <c r="G54" t="n">
        <v>-21.2</v>
      </c>
      <c r="H54" t="n">
        <v>2.2</v>
      </c>
      <c r="I54" t="n">
        <v>13.8</v>
      </c>
    </row>
    <row r="55">
      <c r="B55" t="inlineStr">
        <is>
          <t>4th quarter 2014</t>
        </is>
      </c>
      <c r="C55" t="n">
        <v>1205956</v>
      </c>
      <c r="D55" t="n">
        <v>92214</v>
      </c>
      <c r="E55" t="n">
        <v>7.6</v>
      </c>
      <c r="F55" t="n">
        <v>4.9</v>
      </c>
      <c r="G55" t="n">
        <v>34.4</v>
      </c>
      <c r="H55" t="n">
        <v>4.3</v>
      </c>
      <c r="I55" t="n">
        <v>13.5</v>
      </c>
    </row>
    <row r="56">
      <c r="B56" t="inlineStr">
        <is>
          <t>3rd quarter 2014</t>
        </is>
      </c>
      <c r="C56" t="n">
        <v>1149791</v>
      </c>
      <c r="D56" t="n">
        <v>68622</v>
      </c>
      <c r="E56" t="n">
        <v>6</v>
      </c>
      <c r="F56" t="n">
        <v>-0.6</v>
      </c>
      <c r="G56" t="n">
        <v>2.1</v>
      </c>
      <c r="H56" t="n">
        <v>4.7</v>
      </c>
      <c r="I56" t="n">
        <v>15.3</v>
      </c>
    </row>
    <row r="57">
      <c r="B57" t="inlineStr">
        <is>
          <t>2nd quarter 2014</t>
        </is>
      </c>
      <c r="C57" t="n">
        <v>1156447</v>
      </c>
      <c r="D57" t="n">
        <v>67197</v>
      </c>
      <c r="E57" t="n">
        <v>5.8</v>
      </c>
      <c r="F57" t="n">
        <v>10.9</v>
      </c>
      <c r="G57" t="n">
        <v>5.2</v>
      </c>
      <c r="H57" t="n">
        <v>5</v>
      </c>
      <c r="I57" t="n">
        <v>14.9</v>
      </c>
    </row>
    <row r="58">
      <c r="B58" t="inlineStr">
        <is>
          <t>1st quarter 2014</t>
        </is>
      </c>
      <c r="C58" t="n">
        <v>1042965</v>
      </c>
      <c r="D58" t="n">
        <v>63900</v>
      </c>
      <c r="E58" t="n">
        <v>6.1</v>
      </c>
      <c r="F58" t="n">
        <v>-9.800000000000001</v>
      </c>
      <c r="G58" t="n">
        <v>-21.4</v>
      </c>
      <c r="H58" t="n">
        <v>2.1</v>
      </c>
      <c r="I58" t="n">
        <v>12.3</v>
      </c>
    </row>
    <row r="59">
      <c r="B59" t="inlineStr">
        <is>
          <t>4th quarter 2013</t>
        </is>
      </c>
      <c r="C59" t="n">
        <v>1155872</v>
      </c>
      <c r="D59" t="n">
        <v>81255</v>
      </c>
      <c r="E59" t="n">
        <v>7</v>
      </c>
      <c r="F59" t="n">
        <v>5.3</v>
      </c>
      <c r="G59" t="n">
        <v>36.6</v>
      </c>
      <c r="H59" t="n">
        <v>3.2</v>
      </c>
      <c r="I59" t="n">
        <v>12.3</v>
      </c>
    </row>
    <row r="60">
      <c r="B60" t="inlineStr">
        <is>
          <t>3rd quarter 2013</t>
        </is>
      </c>
      <c r="C60" t="n">
        <v>1097884</v>
      </c>
      <c r="D60" t="n">
        <v>59494</v>
      </c>
      <c r="E60" t="n">
        <v>5.4</v>
      </c>
      <c r="F60" t="n">
        <v>-0.3</v>
      </c>
      <c r="G60" t="n">
        <v>1.7</v>
      </c>
      <c r="H60" t="n">
        <v>4.9</v>
      </c>
      <c r="I60" t="n">
        <v>12.7</v>
      </c>
    </row>
    <row r="61">
      <c r="B61" t="inlineStr">
        <is>
          <t>2nd quarter 2013</t>
        </is>
      </c>
      <c r="C61" t="n">
        <v>1101441</v>
      </c>
      <c r="D61" t="n">
        <v>58507</v>
      </c>
      <c r="E61" t="n">
        <v>5.3</v>
      </c>
      <c r="F61" t="n">
        <v>7.8</v>
      </c>
      <c r="G61" t="n">
        <v>2.8</v>
      </c>
      <c r="H61" t="n">
        <v>4.2</v>
      </c>
      <c r="I61" t="n">
        <v>13.5</v>
      </c>
    </row>
    <row r="62">
      <c r="B62" t="inlineStr">
        <is>
          <t>1st quarter 2013</t>
        </is>
      </c>
      <c r="C62" t="n">
        <v>1021409</v>
      </c>
      <c r="D62" t="n">
        <v>56901</v>
      </c>
      <c r="E62" t="n">
        <v>5.6</v>
      </c>
      <c r="F62" t="n">
        <v>-8.800000000000001</v>
      </c>
      <c r="G62" t="n">
        <v>-21.4</v>
      </c>
      <c r="H62" t="n">
        <v>2.6</v>
      </c>
      <c r="I62" t="n">
        <v>12.1</v>
      </c>
    </row>
    <row r="63">
      <c r="B63" t="inlineStr">
        <is>
          <t>4th quarter 2012</t>
        </is>
      </c>
      <c r="C63" t="n">
        <v>1119682</v>
      </c>
      <c r="D63" t="n">
        <v>72386</v>
      </c>
      <c r="E63" t="n">
        <v>6.5</v>
      </c>
      <c r="F63" t="n">
        <v>6.9</v>
      </c>
      <c r="G63" t="n">
        <v>37.2</v>
      </c>
      <c r="H63" t="n">
        <v>4</v>
      </c>
      <c r="I63" t="n">
        <v>14.5</v>
      </c>
    </row>
    <row r="64">
      <c r="B64" t="inlineStr">
        <is>
          <t>3rd quarter 2012</t>
        </is>
      </c>
      <c r="C64" t="n">
        <v>1047063</v>
      </c>
      <c r="D64" t="n">
        <v>52774</v>
      </c>
      <c r="E64" t="n">
        <v>5</v>
      </c>
      <c r="F64" t="n">
        <v>-1</v>
      </c>
      <c r="G64" t="n">
        <v>2.4</v>
      </c>
      <c r="H64" t="n">
        <v>4</v>
      </c>
      <c r="I64" t="n">
        <v>16.6</v>
      </c>
    </row>
    <row r="65">
      <c r="B65" t="inlineStr">
        <is>
          <t>2nd quarter 2012</t>
        </is>
      </c>
      <c r="C65" t="n">
        <v>1057447</v>
      </c>
      <c r="D65" t="n">
        <v>51540</v>
      </c>
      <c r="E65" t="n">
        <v>4.9</v>
      </c>
      <c r="F65" t="n">
        <v>6.2</v>
      </c>
      <c r="G65" t="n">
        <v>1.6</v>
      </c>
      <c r="H65" t="n">
        <v>4.3</v>
      </c>
      <c r="I65" t="n">
        <v>15.7</v>
      </c>
    </row>
    <row r="66">
      <c r="B66" t="inlineStr">
        <is>
          <t>1st quarter 2012</t>
        </is>
      </c>
      <c r="C66" t="n">
        <v>995627</v>
      </c>
      <c r="D66" t="n">
        <v>50751</v>
      </c>
      <c r="E66" t="n">
        <v>5.1</v>
      </c>
      <c r="F66" t="n">
        <v>-7.5</v>
      </c>
      <c r="G66" t="n">
        <v>-19.7</v>
      </c>
      <c r="H66" t="n">
        <v>7.6</v>
      </c>
      <c r="I66" t="n">
        <v>16.9</v>
      </c>
    </row>
    <row r="67">
      <c r="B67" t="inlineStr">
        <is>
          <t>4th quarter 2011</t>
        </is>
      </c>
      <c r="C67" t="n">
        <v>1076495</v>
      </c>
      <c r="D67" t="n">
        <v>63215</v>
      </c>
      <c r="E67" t="n">
        <v>5.9</v>
      </c>
      <c r="F67" t="n">
        <v>6.9</v>
      </c>
      <c r="G67" t="n">
        <v>39.7</v>
      </c>
      <c r="H67" t="n">
        <v>6.6</v>
      </c>
      <c r="I67" t="n">
        <v>18.3</v>
      </c>
    </row>
    <row r="68">
      <c r="B68" t="inlineStr">
        <is>
          <t>3rd quarter 2011</t>
        </is>
      </c>
      <c r="C68" t="n">
        <v>1007267</v>
      </c>
      <c r="D68" t="n">
        <v>45244</v>
      </c>
      <c r="E68" t="n">
        <v>4.5</v>
      </c>
      <c r="F68" t="n">
        <v>-0.7</v>
      </c>
      <c r="G68" t="n">
        <v>1.6</v>
      </c>
      <c r="H68" t="n">
        <v>8.1</v>
      </c>
      <c r="I68" t="n">
        <v>14.9</v>
      </c>
    </row>
    <row r="69">
      <c r="B69" t="inlineStr">
        <is>
          <t>2nd quarter 2011</t>
        </is>
      </c>
      <c r="C69" t="n">
        <v>1014324</v>
      </c>
      <c r="D69" t="n">
        <v>44540</v>
      </c>
      <c r="E69" t="n">
        <v>4.4</v>
      </c>
      <c r="F69" t="n">
        <v>9.6</v>
      </c>
      <c r="G69" t="n">
        <v>2.6</v>
      </c>
      <c r="H69" t="n">
        <v>7.7</v>
      </c>
      <c r="I69" t="n">
        <v>17.8</v>
      </c>
    </row>
    <row r="70">
      <c r="B70" t="inlineStr">
        <is>
          <t>1st quarter 2011</t>
        </is>
      </c>
      <c r="C70" t="n">
        <v>925182</v>
      </c>
      <c r="D70" t="n">
        <v>43417</v>
      </c>
      <c r="E70" t="n">
        <v>4.7</v>
      </c>
      <c r="F70" t="n">
        <v>-8.4</v>
      </c>
      <c r="G70" t="n">
        <v>-18.7</v>
      </c>
      <c r="H70" t="n">
        <v>7.8</v>
      </c>
      <c r="I70" t="n">
        <v>19.3</v>
      </c>
    </row>
    <row r="71">
      <c r="B71" t="inlineStr">
        <is>
          <t>4th quarter 2010</t>
        </is>
      </c>
      <c r="C71" t="n">
        <v>1010305</v>
      </c>
      <c r="D71" t="n">
        <v>53415</v>
      </c>
      <c r="E71" t="n">
        <v>5.3</v>
      </c>
      <c r="F71" t="n">
        <v>8.4</v>
      </c>
      <c r="G71" t="n">
        <v>35.6</v>
      </c>
      <c r="H71" t="n">
        <v>6.6</v>
      </c>
      <c r="I71" t="n">
        <v>19</v>
      </c>
    </row>
    <row r="72">
      <c r="B72" t="inlineStr">
        <is>
          <t>3rd quarter 2010</t>
        </is>
      </c>
      <c r="C72" t="n">
        <v>931977</v>
      </c>
      <c r="D72" t="n">
        <v>39391</v>
      </c>
      <c r="E72" t="n">
        <v>4.2</v>
      </c>
      <c r="F72" t="n">
        <v>-1</v>
      </c>
      <c r="G72" t="n">
        <v>4.2</v>
      </c>
      <c r="H72" t="n">
        <v>4.4</v>
      </c>
      <c r="I72" t="n">
        <v>16.8</v>
      </c>
    </row>
    <row r="73">
      <c r="B73" t="inlineStr">
        <is>
          <t>2nd quarter 2010</t>
        </is>
      </c>
      <c r="C73" t="n">
        <v>941724</v>
      </c>
      <c r="D73" t="n">
        <v>37795</v>
      </c>
      <c r="E73" t="n">
        <v>4</v>
      </c>
      <c r="F73" t="n">
        <v>9.699999999999999</v>
      </c>
      <c r="G73" t="n">
        <v>3.9</v>
      </c>
      <c r="H73" t="n">
        <v>6.2</v>
      </c>
      <c r="I73" t="n">
        <v>17.8</v>
      </c>
    </row>
    <row r="74">
      <c r="B74" t="inlineStr">
        <is>
          <t>1st quarter 2010</t>
        </is>
      </c>
      <c r="C74" t="n">
        <v>858366</v>
      </c>
      <c r="D74" t="n">
        <v>36388</v>
      </c>
      <c r="E74" t="n">
        <v>4.2</v>
      </c>
      <c r="F74" t="n">
        <v>-9.4</v>
      </c>
      <c r="G74" t="n">
        <v>-18.9</v>
      </c>
      <c r="H74" t="n">
        <v>5.8</v>
      </c>
      <c r="I74" t="n">
        <v>16.2</v>
      </c>
    </row>
    <row r="75">
      <c r="B75" t="inlineStr">
        <is>
          <t>4th quarter 2009</t>
        </is>
      </c>
      <c r="C75" t="n">
        <v>947562</v>
      </c>
      <c r="D75" t="n">
        <v>44884</v>
      </c>
      <c r="E75" t="n">
        <v>4.7</v>
      </c>
      <c r="F75" t="n">
        <v>6.1</v>
      </c>
      <c r="G75" t="n">
        <v>33.1</v>
      </c>
      <c r="H75" t="n">
        <v>1</v>
      </c>
      <c r="I75" t="n">
        <v>16.2</v>
      </c>
    </row>
    <row r="76">
      <c r="B76" t="inlineStr">
        <is>
          <t>3rd quarter 2009</t>
        </is>
      </c>
      <c r="C76" t="n">
        <v>892791</v>
      </c>
      <c r="D76" t="n">
        <v>33718</v>
      </c>
      <c r="E76" t="n">
        <v>3.8</v>
      </c>
      <c r="F76" t="n">
        <v>0.7</v>
      </c>
      <c r="G76" t="n">
        <v>5.1</v>
      </c>
      <c r="H76" t="n">
        <v>-8.9</v>
      </c>
      <c r="I76" t="n">
        <v>3.3</v>
      </c>
    </row>
    <row r="77">
      <c r="B77" t="inlineStr">
        <is>
          <t>2nd quarter 2009</t>
        </is>
      </c>
      <c r="C77" t="n">
        <v>886533</v>
      </c>
      <c r="D77" t="n">
        <v>32092</v>
      </c>
      <c r="E77" t="n">
        <v>3.6</v>
      </c>
      <c r="F77" t="n">
        <v>9.300000000000001</v>
      </c>
      <c r="G77" t="n">
        <v>2.5</v>
      </c>
      <c r="H77" t="n">
        <v>-12</v>
      </c>
      <c r="I77" t="n">
        <v>-4</v>
      </c>
    </row>
    <row r="78">
      <c r="B78" t="inlineStr">
        <is>
          <t>1st quarter 2009</t>
        </is>
      </c>
      <c r="C78" t="n">
        <v>811186</v>
      </c>
      <c r="D78" t="n">
        <v>31306</v>
      </c>
      <c r="E78" t="n">
        <v>3.9</v>
      </c>
      <c r="F78" t="n">
        <v>-13.5</v>
      </c>
      <c r="G78" t="n">
        <v>-18.9</v>
      </c>
      <c r="H78" t="n">
        <v>-12.9</v>
      </c>
      <c r="I78" t="n">
        <v>-6.3</v>
      </c>
    </row>
    <row r="79">
      <c r="B79" t="inlineStr">
        <is>
          <t>4th quarter 2008</t>
        </is>
      </c>
      <c r="C79" t="n">
        <v>938145</v>
      </c>
      <c r="D79" t="n">
        <v>38619</v>
      </c>
      <c r="E79" t="n">
        <v>4.1</v>
      </c>
      <c r="F79" t="n">
        <v>-4.3</v>
      </c>
      <c r="G79" t="n">
        <v>18.3</v>
      </c>
      <c r="H79" t="n">
        <v>-9.699999999999999</v>
      </c>
      <c r="I79" t="n">
        <v>-5.8</v>
      </c>
    </row>
    <row r="80">
      <c r="B80" t="inlineStr">
        <is>
          <t>3rd quarter 2008</t>
        </is>
      </c>
      <c r="C80" t="n">
        <v>980445</v>
      </c>
      <c r="D80" t="n">
        <v>32633</v>
      </c>
      <c r="E80" t="n">
        <v>3.3</v>
      </c>
      <c r="F80" t="n">
        <v>-2.7</v>
      </c>
      <c r="G80" t="n">
        <v>-2.3</v>
      </c>
      <c r="H80" t="n">
        <v>0.1</v>
      </c>
      <c r="I80" t="n">
        <v>3.6</v>
      </c>
    </row>
    <row r="81">
      <c r="B81" t="inlineStr">
        <is>
          <t>2nd quarter 2008</t>
        </is>
      </c>
      <c r="C81" t="n">
        <v>1007783</v>
      </c>
      <c r="D81" t="n">
        <v>33415</v>
      </c>
      <c r="E81" t="n">
        <v>3.3</v>
      </c>
      <c r="F81" t="n">
        <v>8.199999999999999</v>
      </c>
      <c r="G81" t="n">
        <v>0.1</v>
      </c>
      <c r="H81" t="n">
        <v>1.5</v>
      </c>
      <c r="I81" t="n">
        <v>8.9</v>
      </c>
    </row>
    <row r="82">
      <c r="B82" t="inlineStr">
        <is>
          <t>1st quarter 2008</t>
        </is>
      </c>
      <c r="C82" t="n">
        <v>931207</v>
      </c>
      <c r="D82" t="n">
        <v>33398</v>
      </c>
      <c r="E82" t="n">
        <v>3.6</v>
      </c>
      <c r="F82" t="n">
        <v>-10.3</v>
      </c>
      <c r="G82" t="n">
        <v>-18.6</v>
      </c>
      <c r="H82" t="n">
        <v>3.2</v>
      </c>
      <c r="I82" t="n">
        <v>13.4</v>
      </c>
    </row>
    <row r="83">
      <c r="B83" t="inlineStr">
        <is>
          <t>4th quarter 2007</t>
        </is>
      </c>
      <c r="C83" t="n">
        <v>1038638</v>
      </c>
      <c r="D83" t="n">
        <v>41014</v>
      </c>
      <c r="E83" t="n">
        <v>3.9</v>
      </c>
      <c r="F83" t="n">
        <v>6</v>
      </c>
      <c r="G83" t="n">
        <v>30.2</v>
      </c>
      <c r="H83" t="n">
        <v>4.3</v>
      </c>
      <c r="I83" t="n">
        <v>20.3</v>
      </c>
    </row>
    <row r="84">
      <c r="B84" t="inlineStr">
        <is>
          <t>3rd quarter 2007</t>
        </is>
      </c>
      <c r="C84" t="n">
        <v>979700</v>
      </c>
      <c r="D84" t="n">
        <v>31489</v>
      </c>
      <c r="E84" t="n">
        <v>3.2</v>
      </c>
      <c r="F84" t="n">
        <v>-1.3</v>
      </c>
      <c r="G84" t="n">
        <v>2.7</v>
      </c>
      <c r="H84" t="n">
        <v>2.4</v>
      </c>
      <c r="I84" t="n">
        <v>20.9</v>
      </c>
    </row>
    <row r="85">
      <c r="B85" t="inlineStr">
        <is>
          <t>2nd quarter 2007</t>
        </is>
      </c>
      <c r="C85" t="n">
        <v>992680</v>
      </c>
      <c r="D85" t="n">
        <v>30672</v>
      </c>
      <c r="E85" t="n">
        <v>3.1</v>
      </c>
      <c r="F85" t="n">
        <v>10</v>
      </c>
      <c r="G85" t="n">
        <v>4.1</v>
      </c>
      <c r="H85" t="n">
        <v>2.9</v>
      </c>
      <c r="I85" t="n">
        <v>22.9</v>
      </c>
    </row>
    <row r="86">
      <c r="B86" t="inlineStr">
        <is>
          <t>1st quarter 2007</t>
        </is>
      </c>
      <c r="C86" t="n">
        <v>902571</v>
      </c>
      <c r="D86" t="n">
        <v>29460</v>
      </c>
      <c r="E86" t="n">
        <v>3.3</v>
      </c>
      <c r="F86" t="n">
        <v>-9.4</v>
      </c>
      <c r="G86" t="n">
        <v>-13.6</v>
      </c>
      <c r="H86" t="n">
        <v>3</v>
      </c>
      <c r="I86" t="n">
        <v>19.2</v>
      </c>
    </row>
    <row r="87">
      <c r="B87" t="inlineStr">
        <is>
          <t>4th quarter 2006</t>
        </is>
      </c>
      <c r="C87" t="n">
        <v>995821</v>
      </c>
      <c r="D87" t="n">
        <v>34097</v>
      </c>
      <c r="E87" t="n">
        <v>3.4</v>
      </c>
      <c r="F87" t="n">
        <v>4.1</v>
      </c>
      <c r="G87" t="n">
        <v>30.9</v>
      </c>
      <c r="H87" t="n">
        <v>3.3</v>
      </c>
      <c r="I87" t="n">
        <v>24.7</v>
      </c>
    </row>
    <row r="88">
      <c r="B88" t="inlineStr">
        <is>
          <t>3rd quarter 2006</t>
        </is>
      </c>
      <c r="C88" t="n">
        <v>956733</v>
      </c>
      <c r="D88" t="n">
        <v>26040</v>
      </c>
      <c r="E88" t="n">
        <v>2.7</v>
      </c>
      <c r="F88" t="n">
        <v>-0.9</v>
      </c>
      <c r="G88" t="n">
        <v>4.3</v>
      </c>
      <c r="H88" t="n">
        <v>4</v>
      </c>
      <c r="I88" t="n">
        <v>20.8</v>
      </c>
    </row>
    <row r="89">
      <c r="B89" t="inlineStr">
        <is>
          <t>2nd quarter 2006</t>
        </is>
      </c>
      <c r="C89" t="n">
        <v>965113</v>
      </c>
      <c r="D89" t="n">
        <v>24966</v>
      </c>
      <c r="E89" t="n">
        <v>2.6</v>
      </c>
      <c r="F89" t="n">
        <v>10.2</v>
      </c>
      <c r="G89" t="n">
        <v>1</v>
      </c>
      <c r="H89" t="n">
        <v>5.9</v>
      </c>
      <c r="I89" t="n">
        <v>22.6</v>
      </c>
    </row>
    <row r="90">
      <c r="B90" t="inlineStr">
        <is>
          <t>1st quarter 2006</t>
        </is>
      </c>
      <c r="C90" t="n">
        <v>876157</v>
      </c>
      <c r="D90" t="n">
        <v>24717</v>
      </c>
      <c r="E90" t="n">
        <v>2.8</v>
      </c>
      <c r="F90" t="n">
        <v>-9.1</v>
      </c>
      <c r="G90" t="n">
        <v>-9.6</v>
      </c>
      <c r="H90" t="n">
        <v>7.3</v>
      </c>
      <c r="I90" t="n">
        <v>26.5</v>
      </c>
    </row>
    <row r="91">
      <c r="B91" t="inlineStr">
        <is>
          <t>4th quarter 2005</t>
        </is>
      </c>
      <c r="C91" t="n">
        <v>963665</v>
      </c>
      <c r="D91" t="n">
        <v>27339</v>
      </c>
      <c r="E91" t="n">
        <v>2.8</v>
      </c>
      <c r="F91" t="n">
        <v>4.8</v>
      </c>
      <c r="G91" t="n">
        <v>26.9</v>
      </c>
      <c r="H91" t="n">
        <v>5.3</v>
      </c>
      <c r="I91" t="n">
        <v>25.2</v>
      </c>
    </row>
    <row r="92">
      <c r="B92" t="inlineStr">
        <is>
          <t>3rd quarter 2005</t>
        </is>
      </c>
      <c r="C92" t="n">
        <v>919934</v>
      </c>
      <c r="D92" t="n">
        <v>21551</v>
      </c>
      <c r="E92" t="n">
        <v>2.3</v>
      </c>
      <c r="F92" t="n">
        <v>0.9</v>
      </c>
      <c r="G92" t="n">
        <v>5.8</v>
      </c>
      <c r="H92" t="n">
        <v>7.8</v>
      </c>
      <c r="I92" t="n">
        <v>28.4</v>
      </c>
    </row>
    <row r="93">
      <c r="B93" t="inlineStr">
        <is>
          <t>2nd quarter 2005</t>
        </is>
      </c>
      <c r="C93" t="n">
        <v>911516</v>
      </c>
      <c r="D93" t="n">
        <v>20360</v>
      </c>
      <c r="E93" t="n">
        <v>2.2</v>
      </c>
      <c r="F93" t="n">
        <v>11.6</v>
      </c>
      <c r="G93" t="n">
        <v>4.2</v>
      </c>
      <c r="H93" t="n">
        <v>7.1</v>
      </c>
      <c r="I93" t="n">
        <v>27.4</v>
      </c>
    </row>
    <row r="94">
      <c r="B94" t="inlineStr">
        <is>
          <t>1st quarter 2005</t>
        </is>
      </c>
      <c r="C94" t="n">
        <v>816736</v>
      </c>
      <c r="D94" t="n">
        <v>19532</v>
      </c>
      <c r="E94" t="n">
        <v>2.4</v>
      </c>
      <c r="F94" t="n">
        <v>-10.8</v>
      </c>
      <c r="G94" t="n">
        <v>-10.6</v>
      </c>
      <c r="H94" t="n">
        <v>5.2</v>
      </c>
      <c r="I94" t="n">
        <v>24.3</v>
      </c>
    </row>
    <row r="95">
      <c r="B95" t="inlineStr">
        <is>
          <t>4th quarter 2004</t>
        </is>
      </c>
      <c r="C95" t="n">
        <v>915234</v>
      </c>
      <c r="D95" t="n">
        <v>21839</v>
      </c>
      <c r="E95" t="n">
        <v>2.4</v>
      </c>
      <c r="F95" t="n">
        <v>7.3</v>
      </c>
      <c r="G95" t="n">
        <v>30.1</v>
      </c>
      <c r="H95" t="n">
        <v>7.2</v>
      </c>
      <c r="I95" t="n">
        <v>25.4</v>
      </c>
    </row>
    <row r="96">
      <c r="B96" t="inlineStr">
        <is>
          <t>3rd quarter 2004</t>
        </is>
      </c>
      <c r="C96" t="n">
        <v>853102</v>
      </c>
      <c r="D96" t="n">
        <v>16788</v>
      </c>
      <c r="E96" t="n">
        <v>2</v>
      </c>
      <c r="F96" t="n">
        <v>0.2</v>
      </c>
      <c r="G96" t="n">
        <v>5</v>
      </c>
      <c r="H96" t="n">
        <v>5.1</v>
      </c>
      <c r="I96" t="n">
        <v>23.6</v>
      </c>
    </row>
    <row r="97">
      <c r="B97" t="inlineStr">
        <is>
          <t>2nd quarter 2004</t>
        </is>
      </c>
      <c r="C97" t="n">
        <v>851369</v>
      </c>
      <c r="D97" t="n">
        <v>15985</v>
      </c>
      <c r="E97" t="n">
        <v>1.9</v>
      </c>
      <c r="F97" t="n">
        <v>9.6</v>
      </c>
      <c r="G97" t="n">
        <v>1.8</v>
      </c>
      <c r="H97" t="n">
        <v>6.4</v>
      </c>
      <c r="I97" t="n">
        <v>26.3</v>
      </c>
    </row>
    <row r="98">
      <c r="B98" t="inlineStr">
        <is>
          <t>1st quarter 2004</t>
        </is>
      </c>
      <c r="C98" t="n">
        <v>776546</v>
      </c>
      <c r="D98" t="n">
        <v>15708</v>
      </c>
      <c r="E98" t="n">
        <v>2</v>
      </c>
      <c r="F98" t="n">
        <v>-9</v>
      </c>
      <c r="G98" t="n">
        <v>-9.800000000000001</v>
      </c>
      <c r="H98" t="n">
        <v>7.4</v>
      </c>
      <c r="I98" t="n">
        <v>30.5</v>
      </c>
    </row>
    <row r="99">
      <c r="B99" t="inlineStr">
        <is>
          <t>4th quarter 2003</t>
        </is>
      </c>
      <c r="C99" t="n">
        <v>853510</v>
      </c>
      <c r="D99" t="n">
        <v>17422</v>
      </c>
      <c r="E99" t="n">
        <v>2</v>
      </c>
      <c r="F99" t="n">
        <v>5.2</v>
      </c>
      <c r="G99" t="n">
        <v>28.3</v>
      </c>
      <c r="H99" t="n">
        <v>5</v>
      </c>
      <c r="I99" t="n">
        <v>26.3</v>
      </c>
    </row>
    <row r="100">
      <c r="B100" t="inlineStr">
        <is>
          <t>3rd quarter 2003</t>
        </is>
      </c>
      <c r="C100" t="n">
        <v>811500</v>
      </c>
      <c r="D100" t="n">
        <v>13584</v>
      </c>
      <c r="E100" t="n">
        <v>1.7</v>
      </c>
      <c r="F100" t="n">
        <v>1.4</v>
      </c>
      <c r="G100" t="n">
        <v>7.3</v>
      </c>
      <c r="H100" t="n">
        <v>5</v>
      </c>
      <c r="I100" t="n">
        <v>29.2</v>
      </c>
    </row>
    <row r="101">
      <c r="B101" t="inlineStr">
        <is>
          <t>2nd quarter 2003</t>
        </is>
      </c>
      <c r="C101" t="n">
        <v>800156</v>
      </c>
      <c r="D101" t="n">
        <v>12661</v>
      </c>
      <c r="E101" t="n">
        <v>1.6</v>
      </c>
      <c r="F101" t="n">
        <v>10.7</v>
      </c>
      <c r="G101" t="n">
        <v>5.2</v>
      </c>
      <c r="H101" t="n">
        <v>3.7</v>
      </c>
      <c r="I101" t="n">
        <v>28.7</v>
      </c>
    </row>
    <row r="102">
      <c r="B102" t="inlineStr">
        <is>
          <t>1st quarter 2003</t>
        </is>
      </c>
      <c r="C102" t="n">
        <v>722971</v>
      </c>
      <c r="D102" t="n">
        <v>12037</v>
      </c>
      <c r="E102" t="n">
        <v>1.7</v>
      </c>
      <c r="F102" t="n">
        <v>-11</v>
      </c>
      <c r="G102" t="n">
        <v>-12.7</v>
      </c>
      <c r="H102" t="n">
        <v>3.4</v>
      </c>
      <c r="I102" t="n">
        <v>28.1</v>
      </c>
    </row>
    <row r="103">
      <c r="B103" t="inlineStr">
        <is>
          <t>4th quarter 2002</t>
        </is>
      </c>
      <c r="C103" t="n">
        <v>812780</v>
      </c>
      <c r="D103" t="n">
        <v>13789</v>
      </c>
      <c r="E103" t="n">
        <v>1.7</v>
      </c>
      <c r="F103" t="n">
        <v>5.1</v>
      </c>
      <c r="G103" t="n">
        <v>31.1</v>
      </c>
      <c r="H103" t="n">
        <v>0.7</v>
      </c>
      <c r="I103" t="n">
        <v>31.6</v>
      </c>
    </row>
    <row r="104">
      <c r="B104" t="inlineStr">
        <is>
          <t>3rd quarter 2002</t>
        </is>
      </c>
      <c r="C104" t="n">
        <v>773053</v>
      </c>
      <c r="D104" t="n">
        <v>10517</v>
      </c>
      <c r="E104" t="n">
        <v>1.4</v>
      </c>
      <c r="F104" t="n">
        <v>0.2</v>
      </c>
      <c r="G104" t="n">
        <v>6.9</v>
      </c>
      <c r="H104" t="n">
        <v>4.8</v>
      </c>
      <c r="I104" t="n">
        <v>38.3</v>
      </c>
    </row>
    <row r="105">
      <c r="B105" t="inlineStr">
        <is>
          <t>2nd quarter 2002</t>
        </is>
      </c>
      <c r="C105" t="n">
        <v>771239</v>
      </c>
      <c r="D105" t="n">
        <v>9838</v>
      </c>
      <c r="E105" t="n">
        <v>1.3</v>
      </c>
      <c r="F105" t="n">
        <v>10.3</v>
      </c>
      <c r="G105" t="n">
        <v>4.7</v>
      </c>
      <c r="H105" t="n">
        <v>1.4</v>
      </c>
      <c r="I105" t="n">
        <v>28.8</v>
      </c>
    </row>
    <row r="106">
      <c r="B106" t="inlineStr">
        <is>
          <t>1st quarter 2002</t>
        </is>
      </c>
      <c r="C106" t="n">
        <v>699354</v>
      </c>
      <c r="D106" t="n">
        <v>9394</v>
      </c>
      <c r="E106" t="n">
        <v>1.3</v>
      </c>
      <c r="F106" t="n">
        <v>-13.4</v>
      </c>
      <c r="G106" t="n">
        <v>-10.3</v>
      </c>
      <c r="H106" t="n">
        <v>1.7</v>
      </c>
      <c r="I106" t="n">
        <v>20.9</v>
      </c>
    </row>
    <row r="107">
      <c r="B107" t="inlineStr">
        <is>
          <t>4th quarter 2001</t>
        </is>
      </c>
      <c r="C107" t="n">
        <v>807411</v>
      </c>
      <c r="D107" t="n">
        <v>10476</v>
      </c>
      <c r="E107" t="n">
        <v>1.3</v>
      </c>
      <c r="F107" t="n">
        <v>9.4</v>
      </c>
      <c r="G107" t="n">
        <v>37.8</v>
      </c>
      <c r="H107" t="n">
        <v>4.4</v>
      </c>
      <c r="I107" t="n">
        <v>17.8</v>
      </c>
    </row>
    <row r="108">
      <c r="B108" t="inlineStr">
        <is>
          <t>3rd quarter 2001</t>
        </is>
      </c>
      <c r="C108" t="n">
        <v>737882</v>
      </c>
      <c r="D108" t="n">
        <v>7605</v>
      </c>
      <c r="E108" t="n">
        <v>1</v>
      </c>
      <c r="F108" t="n">
        <v>-3</v>
      </c>
      <c r="G108" t="n">
        <v>-0.4</v>
      </c>
      <c r="H108" t="n">
        <v>1.3</v>
      </c>
      <c r="I108" t="n">
        <v>11.1</v>
      </c>
    </row>
    <row r="109">
      <c r="B109" t="inlineStr">
        <is>
          <t>2nd quarter 2001</t>
        </is>
      </c>
      <c r="C109" t="n">
        <v>760864</v>
      </c>
      <c r="D109" t="n">
        <v>7639</v>
      </c>
      <c r="E109" t="n">
        <v>1</v>
      </c>
      <c r="F109" t="n">
        <v>10.6</v>
      </c>
      <c r="G109" t="n">
        <v>-1.7</v>
      </c>
      <c r="H109" t="n">
        <v>3.6</v>
      </c>
      <c r="I109" t="n">
        <v>28.4</v>
      </c>
    </row>
    <row r="110">
      <c r="B110" t="inlineStr">
        <is>
          <t>1st quarter 2001</t>
        </is>
      </c>
      <c r="C110" t="n">
        <v>687893</v>
      </c>
      <c r="D110" t="n">
        <v>7769</v>
      </c>
      <c r="E110" t="n">
        <v>1.1</v>
      </c>
      <c r="F110" t="n">
        <v>-11</v>
      </c>
      <c r="G110" t="n">
        <v>-12.6</v>
      </c>
      <c r="H110" t="n">
        <v>1.4</v>
      </c>
      <c r="I110" t="n">
        <v>42.1</v>
      </c>
    </row>
    <row r="111">
      <c r="B111" t="inlineStr">
        <is>
          <t>4th quarter 2000</t>
        </is>
      </c>
      <c r="C111" t="n">
        <v>773217</v>
      </c>
      <c r="D111" t="n">
        <v>8892</v>
      </c>
      <c r="E111" t="n">
        <v>1.2</v>
      </c>
      <c r="F111" t="n">
        <v>6.1</v>
      </c>
      <c r="G111" t="n">
        <v>29.9</v>
      </c>
      <c r="H111" t="n">
        <v>3.3</v>
      </c>
      <c r="I111" t="n">
        <v>70.2</v>
      </c>
    </row>
    <row r="112">
      <c r="B112" t="inlineStr">
        <is>
          <t>3rd quarter 2000</t>
        </is>
      </c>
      <c r="C112" t="n">
        <v>728671</v>
      </c>
      <c r="D112" t="n">
        <v>6845</v>
      </c>
      <c r="E112" t="n">
        <v>0.9</v>
      </c>
      <c r="F112" t="n">
        <v>-0.8</v>
      </c>
      <c r="G112" t="n">
        <v>15</v>
      </c>
      <c r="H112" t="n">
        <v>5.4</v>
      </c>
      <c r="I112" t="inlineStr">
        <is>
          <t>NA</t>
        </is>
      </c>
    </row>
    <row r="113">
      <c r="B113" t="inlineStr">
        <is>
          <t>2nd quarter 2000</t>
        </is>
      </c>
      <c r="C113" t="n">
        <v>734666</v>
      </c>
      <c r="D113" t="n">
        <v>5951</v>
      </c>
      <c r="E113" t="n">
        <v>0.8</v>
      </c>
      <c r="F113" t="n">
        <v>8.300000000000001</v>
      </c>
      <c r="G113" t="n">
        <v>8.800000000000001</v>
      </c>
      <c r="H113" t="n">
        <v>7.4</v>
      </c>
      <c r="I113" t="inlineStr">
        <is>
          <t>NA</t>
        </is>
      </c>
    </row>
    <row r="114">
      <c r="B114" t="inlineStr">
        <is>
          <t>1st quarter 2000</t>
        </is>
      </c>
      <c r="C114" t="n">
        <v>678392</v>
      </c>
      <c r="D114" t="n">
        <v>5468</v>
      </c>
      <c r="E114" t="n">
        <v>0.8</v>
      </c>
      <c r="F114" t="n">
        <v>-9.4</v>
      </c>
      <c r="G114" t="n">
        <v>4.7</v>
      </c>
      <c r="H114" t="n">
        <v>11</v>
      </c>
      <c r="I114" t="inlineStr">
        <is>
          <t>NA</t>
        </is>
      </c>
    </row>
    <row r="115">
      <c r="B115" t="inlineStr">
        <is>
          <t>4th quarter 1999</t>
        </is>
      </c>
      <c r="C115" t="n">
        <v>748447</v>
      </c>
      <c r="D115" t="n">
        <v>5225</v>
      </c>
      <c r="E115" t="n">
        <v>0.7</v>
      </c>
      <c r="F115" t="n">
        <v>8.199999999999999</v>
      </c>
      <c r="G115" t="inlineStr">
        <is>
          <t>NA</t>
        </is>
      </c>
      <c r="H115" t="n">
        <v>8.9</v>
      </c>
      <c r="I115" t="inlineStr">
        <is>
          <t>NA</t>
        </is>
      </c>
    </row>
    <row r="116"/>
    <row r="117">
      <c r="B117" t="inlineStr">
        <is>
          <t>NA Not Available.     (p) Preliminary.     (r) Revised Estimate.</t>
        </is>
      </c>
    </row>
    <row r="118"/>
    <row r="119">
      <c r="B119" t="inlineStr">
        <is>
          <t xml:space="preserve">1 E-commerce sales are sales of goods and services where an order is placed by the buyer or price and terms of sales are negotiated over an Internet, extranet, Electronic Data </t>
        </is>
      </c>
    </row>
    <row r="120">
      <c r="B120" t="inlineStr">
        <is>
          <t>Interchange (EDI) network, electronic mail, or other comparable online system. Payment may or may not be made online. Estimates include data only for businesses with paid</t>
        </is>
      </c>
    </row>
    <row r="121">
      <c r="B121" t="inlineStr">
        <is>
          <t>employees. Prior to the benchmark report released in April 2025, the Quarterly E-commerce estimates included nonemployers.</t>
        </is>
      </c>
    </row>
    <row r="122"/>
    <row r="123">
      <c r="B123" t="inlineStr">
        <is>
          <t>Note: For information on confidentiality protection, sampling error, sample design, and definitions, see http://www.census.gov/retail/mrts/how_surveys_are_collected.html</t>
        </is>
      </c>
    </row>
    <row r="124"/>
    <row r="125">
      <c r="B125" t="inlineStr">
        <is>
          <t>Source: Retail Indicators Branch, U.S. Census Bureau. The Census Bureau has reviewed this data product to ensure appropriate access, use, and disclosure avoidance protection of</t>
        </is>
      </c>
    </row>
    <row r="126">
      <c r="B126" t="inlineStr">
        <is>
          <t>the confidential source data (Project No. P-7504206, Disclosure Review Board (DRB) approval number:  CBDRB-FY26-003).</t>
        </is>
      </c>
    </row>
    <row r="127">
      <c r="B127" t="inlineStr">
        <is>
          <t>Last Revised: August 18, 2026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129"/>
  <sheetViews>
    <sheetView workbookViewId="0">
      <selection activeCell="A1" sqref="A1"/>
    </sheetView>
  </sheetViews>
  <sheetFormatPr baseColWidth="8" defaultRowHeight="15"/>
  <cols>
    <col width="3" customWidth="1" min="1" max="1"/>
    <col width="34" customWidth="1" min="2" max="2"/>
    <col width="13" customWidth="1" min="3" max="3"/>
    <col width="13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</cols>
  <sheetData>
    <row r="1">
      <c r="B1" t="inlineStr">
        <is>
          <t>Estimated Quarterly U.S. Retail Sales (Adjusted1): Total and E-commerce2</t>
        </is>
      </c>
    </row>
    <row r="2"/>
    <row r="3">
      <c r="B3" t="inlineStr">
        <is>
          <t>(Estimates are based on data from the Monthly Retail Trade Survey and administrative records.)</t>
        </is>
      </c>
    </row>
    <row r="4"/>
    <row r="5">
      <c r="C5" t="inlineStr">
        <is>
          <t>Retail Sales</t>
        </is>
      </c>
      <c r="E5" t="inlineStr">
        <is>
          <t>E-commerce</t>
        </is>
      </c>
      <c r="F5" t="inlineStr">
        <is>
          <t>Percent Change</t>
        </is>
      </c>
      <c r="H5" t="inlineStr">
        <is>
          <t xml:space="preserve">Percent Change </t>
        </is>
      </c>
    </row>
    <row r="6">
      <c r="C6" t="inlineStr">
        <is>
          <t>(millions of dollars)</t>
        </is>
      </c>
      <c r="E6" t="inlineStr">
        <is>
          <t>as a Percent</t>
        </is>
      </c>
      <c r="F6" t="inlineStr">
        <is>
          <t>From Prior Quarter</t>
        </is>
      </c>
      <c r="H6" t="inlineStr">
        <is>
          <t>From Same Quarter</t>
        </is>
      </c>
    </row>
    <row r="7">
      <c r="B7" t="inlineStr">
        <is>
          <t>Quarter</t>
        </is>
      </c>
      <c r="E7" t="inlineStr">
        <is>
          <t xml:space="preserve">of </t>
        </is>
      </c>
      <c r="H7" t="inlineStr">
        <is>
          <t>A Year Ago</t>
        </is>
      </c>
    </row>
    <row r="8">
      <c r="C8" t="inlineStr">
        <is>
          <t>Total</t>
        </is>
      </c>
      <c r="D8" t="inlineStr">
        <is>
          <t>E-commerce</t>
        </is>
      </c>
      <c r="E8" t="inlineStr">
        <is>
          <t>Total</t>
        </is>
      </c>
      <c r="F8" t="inlineStr">
        <is>
          <t xml:space="preserve">       Total </t>
        </is>
      </c>
      <c r="G8" t="inlineStr">
        <is>
          <t>E-commerce</t>
        </is>
      </c>
      <c r="H8" t="inlineStr">
        <is>
          <t xml:space="preserve">  Total</t>
        </is>
      </c>
      <c r="I8" t="inlineStr">
        <is>
          <t xml:space="preserve">E-commerce </t>
        </is>
      </c>
    </row>
    <row r="9">
      <c r="B9" t="inlineStr">
        <is>
          <t>2nd quarter 2026(p)</t>
        </is>
      </c>
      <c r="C9" t="n">
        <v>1986488</v>
      </c>
      <c r="D9" t="n">
        <v>340244</v>
      </c>
      <c r="E9" t="n">
        <v>17.1</v>
      </c>
      <c r="F9" t="n">
        <v>2.9</v>
      </c>
      <c r="G9" t="n">
        <v>3.8</v>
      </c>
      <c r="H9" t="n">
        <v>6.7</v>
      </c>
      <c r="I9" t="n">
        <v>12.2</v>
      </c>
    </row>
    <row r="10">
      <c r="B10" t="inlineStr">
        <is>
          <t>1st quarter 2026(r)</t>
        </is>
      </c>
      <c r="C10" t="n">
        <v>1929759</v>
      </c>
      <c r="D10" t="n">
        <v>327861</v>
      </c>
      <c r="E10" t="n">
        <v>17</v>
      </c>
      <c r="F10" t="n">
        <v>1.5</v>
      </c>
      <c r="G10" t="n">
        <v>3.1</v>
      </c>
      <c r="H10" t="n">
        <v>3.9</v>
      </c>
      <c r="I10" t="n">
        <v>10.1</v>
      </c>
    </row>
    <row r="11">
      <c r="B11" t="inlineStr">
        <is>
          <t>4th quarter 2025</t>
        </is>
      </c>
      <c r="C11" t="n">
        <v>1900653</v>
      </c>
      <c r="D11" t="n">
        <v>317999</v>
      </c>
      <c r="E11" t="n">
        <v>16.7</v>
      </c>
      <c r="F11" t="n">
        <v>0.4</v>
      </c>
      <c r="G11" t="n">
        <v>2.3</v>
      </c>
      <c r="H11" t="n">
        <v>2.7</v>
      </c>
      <c r="I11" t="n">
        <v>5.9</v>
      </c>
    </row>
    <row r="12">
      <c r="B12" t="inlineStr">
        <is>
          <t>3rd quarter 2025</t>
        </is>
      </c>
      <c r="C12" t="n">
        <v>1893125</v>
      </c>
      <c r="D12" t="n">
        <v>310817</v>
      </c>
      <c r="E12" t="n">
        <v>16.4</v>
      </c>
      <c r="F12" t="n">
        <v>1.7</v>
      </c>
      <c r="G12" t="n">
        <v>2.5</v>
      </c>
      <c r="H12" t="n">
        <v>4.1</v>
      </c>
      <c r="I12" t="n">
        <v>5.3</v>
      </c>
    </row>
    <row r="13">
      <c r="B13" t="inlineStr">
        <is>
          <t>2nd quarter 2025(r)</t>
        </is>
      </c>
      <c r="C13" t="n">
        <v>1861603</v>
      </c>
      <c r="D13" t="n">
        <v>303284</v>
      </c>
      <c r="E13" t="n">
        <v>16.3</v>
      </c>
      <c r="F13" t="n">
        <v>0.2</v>
      </c>
      <c r="G13" t="n">
        <v>1.9</v>
      </c>
      <c r="H13" t="n">
        <v>3.7</v>
      </c>
      <c r="I13" t="n">
        <v>5</v>
      </c>
    </row>
    <row r="14">
      <c r="B14" t="inlineStr">
        <is>
          <t>1st quarter 2025</t>
        </is>
      </c>
      <c r="C14" t="n">
        <v>1857201</v>
      </c>
      <c r="D14" t="n">
        <v>297701</v>
      </c>
      <c r="E14" t="n">
        <v>16</v>
      </c>
      <c r="F14" t="n">
        <v>0.3</v>
      </c>
      <c r="G14" t="n">
        <v>-0.9</v>
      </c>
      <c r="H14" t="n">
        <v>4.4</v>
      </c>
      <c r="I14" t="n">
        <v>5.2</v>
      </c>
    </row>
    <row r="15">
      <c r="B15" t="inlineStr">
        <is>
          <t>4th quarter 2024</t>
        </is>
      </c>
      <c r="C15" t="n">
        <v>1850829</v>
      </c>
      <c r="D15" t="n">
        <v>300329</v>
      </c>
      <c r="E15" t="n">
        <v>16.2</v>
      </c>
      <c r="F15" t="n">
        <v>1.8</v>
      </c>
      <c r="G15" t="n">
        <v>1.7</v>
      </c>
      <c r="H15" t="n">
        <v>3.8</v>
      </c>
      <c r="I15" t="n">
        <v>8.5</v>
      </c>
    </row>
    <row r="16">
      <c r="B16" t="inlineStr">
        <is>
          <t>3rd quarter 2024</t>
        </is>
      </c>
      <c r="C16" t="n">
        <v>1818189</v>
      </c>
      <c r="D16" t="n">
        <v>295249</v>
      </c>
      <c r="E16" t="n">
        <v>16.2</v>
      </c>
      <c r="F16" t="n">
        <v>1.2</v>
      </c>
      <c r="G16" t="n">
        <v>2.2</v>
      </c>
      <c r="H16" t="n">
        <v>2</v>
      </c>
      <c r="I16" t="n">
        <v>7.3</v>
      </c>
    </row>
    <row r="17">
      <c r="B17" t="inlineStr">
        <is>
          <t>2nd quarter 2024</t>
        </is>
      </c>
      <c r="C17" t="n">
        <v>1796027</v>
      </c>
      <c r="D17" t="n">
        <v>288822</v>
      </c>
      <c r="E17" t="n">
        <v>16.1</v>
      </c>
      <c r="F17" t="n">
        <v>1</v>
      </c>
      <c r="G17" t="n">
        <v>2</v>
      </c>
      <c r="H17" t="n">
        <v>2.1</v>
      </c>
      <c r="I17" t="n">
        <v>7.1</v>
      </c>
    </row>
    <row r="18">
      <c r="B18" t="inlineStr">
        <is>
          <t>1st quarter 2024</t>
        </is>
      </c>
      <c r="C18" t="n">
        <v>1778119</v>
      </c>
      <c r="D18" t="n">
        <v>283038</v>
      </c>
      <c r="E18" t="n">
        <v>15.9</v>
      </c>
      <c r="F18" t="n">
        <v>-0.3</v>
      </c>
      <c r="G18" t="n">
        <v>2.3</v>
      </c>
      <c r="H18" t="n">
        <v>1.2</v>
      </c>
      <c r="I18" t="n">
        <v>7.6</v>
      </c>
    </row>
    <row r="19">
      <c r="B19" t="inlineStr">
        <is>
          <t>4th quarter 2023</t>
        </is>
      </c>
      <c r="C19" t="n">
        <v>1783340</v>
      </c>
      <c r="D19" t="n">
        <v>276781</v>
      </c>
      <c r="E19" t="n">
        <v>15.5</v>
      </c>
      <c r="F19" t="n">
        <v>0</v>
      </c>
      <c r="G19" t="n">
        <v>0.6</v>
      </c>
      <c r="H19" t="n">
        <v>3.1</v>
      </c>
      <c r="I19" t="n">
        <v>9.5</v>
      </c>
    </row>
    <row r="20">
      <c r="B20" t="inlineStr">
        <is>
          <t>3rd quarter 2023</t>
        </is>
      </c>
      <c r="C20" t="n">
        <v>1783404</v>
      </c>
      <c r="D20" t="n">
        <v>275176</v>
      </c>
      <c r="E20" t="n">
        <v>15.4</v>
      </c>
      <c r="F20" t="n">
        <v>1.4</v>
      </c>
      <c r="G20" t="n">
        <v>2</v>
      </c>
      <c r="H20" t="n">
        <v>2.5</v>
      </c>
      <c r="I20" t="n">
        <v>9.199999999999999</v>
      </c>
    </row>
    <row r="21">
      <c r="B21" t="inlineStr">
        <is>
          <t>2nd quarter 2023</t>
        </is>
      </c>
      <c r="C21" t="n">
        <v>1758830</v>
      </c>
      <c r="D21" t="n">
        <v>269738</v>
      </c>
      <c r="E21" t="n">
        <v>15.3</v>
      </c>
      <c r="F21" t="n">
        <v>0.1</v>
      </c>
      <c r="G21" t="n">
        <v>2.6</v>
      </c>
      <c r="H21" t="n">
        <v>0.7</v>
      </c>
      <c r="I21" t="n">
        <v>8.800000000000001</v>
      </c>
    </row>
    <row r="22">
      <c r="B22" t="inlineStr">
        <is>
          <t>1st quarter 2023</t>
        </is>
      </c>
      <c r="C22" t="n">
        <v>1756941</v>
      </c>
      <c r="D22" t="n">
        <v>262965</v>
      </c>
      <c r="E22" t="n">
        <v>15</v>
      </c>
      <c r="F22" t="n">
        <v>1.5</v>
      </c>
      <c r="G22" t="n">
        <v>4.1</v>
      </c>
      <c r="H22" t="n">
        <v>3.4</v>
      </c>
      <c r="I22" t="n">
        <v>7.8</v>
      </c>
    </row>
    <row r="23">
      <c r="B23" t="inlineStr">
        <is>
          <t>4th quarter 2022</t>
        </is>
      </c>
      <c r="C23" t="n">
        <v>1730481</v>
      </c>
      <c r="D23" t="n">
        <v>252656</v>
      </c>
      <c r="E23" t="n">
        <v>14.6</v>
      </c>
      <c r="F23" t="n">
        <v>-0.5</v>
      </c>
      <c r="G23" t="n">
        <v>0.3</v>
      </c>
      <c r="H23" t="n">
        <v>5.3</v>
      </c>
      <c r="I23" t="n">
        <v>5.4</v>
      </c>
    </row>
    <row r="24">
      <c r="B24" t="inlineStr">
        <is>
          <t>3rd quarter 2022</t>
        </is>
      </c>
      <c r="C24" t="n">
        <v>1739909</v>
      </c>
      <c r="D24" t="n">
        <v>251988</v>
      </c>
      <c r="E24" t="n">
        <v>14.5</v>
      </c>
      <c r="F24" t="n">
        <v>-0.4</v>
      </c>
      <c r="G24" t="n">
        <v>1.6</v>
      </c>
      <c r="H24" t="n">
        <v>8.9</v>
      </c>
      <c r="I24" t="n">
        <v>8.5</v>
      </c>
    </row>
    <row r="25">
      <c r="B25" t="inlineStr">
        <is>
          <t>2nd quarter 2022</t>
        </is>
      </c>
      <c r="C25" t="n">
        <v>1746343</v>
      </c>
      <c r="D25" t="n">
        <v>247967</v>
      </c>
      <c r="E25" t="n">
        <v>14.2</v>
      </c>
      <c r="F25" t="n">
        <v>2.8</v>
      </c>
      <c r="G25" t="n">
        <v>1.6</v>
      </c>
      <c r="H25" t="n">
        <v>7.9</v>
      </c>
      <c r="I25" t="n">
        <v>5.1</v>
      </c>
    </row>
    <row r="26">
      <c r="B26" t="inlineStr">
        <is>
          <t>1st quarter 2022</t>
        </is>
      </c>
      <c r="C26" t="n">
        <v>1698519</v>
      </c>
      <c r="D26" t="n">
        <v>243978</v>
      </c>
      <c r="E26" t="n">
        <v>14.4</v>
      </c>
      <c r="F26" t="n">
        <v>3.3</v>
      </c>
      <c r="G26" t="n">
        <v>1.7</v>
      </c>
      <c r="H26" t="n">
        <v>11</v>
      </c>
      <c r="I26" t="n">
        <v>7</v>
      </c>
    </row>
    <row r="27">
      <c r="B27" t="inlineStr">
        <is>
          <t>4th quarter 2021</t>
        </is>
      </c>
      <c r="C27" t="n">
        <v>1643720</v>
      </c>
      <c r="D27" t="n">
        <v>239825</v>
      </c>
      <c r="E27" t="n">
        <v>14.6</v>
      </c>
      <c r="F27" t="n">
        <v>2.9</v>
      </c>
      <c r="G27" t="n">
        <v>3.3</v>
      </c>
      <c r="H27" t="n">
        <v>13.8</v>
      </c>
      <c r="I27" t="n">
        <v>10.4</v>
      </c>
    </row>
    <row r="28">
      <c r="B28" t="inlineStr">
        <is>
          <t>3rd quarter 2021</t>
        </is>
      </c>
      <c r="C28" t="n">
        <v>1597728</v>
      </c>
      <c r="D28" t="n">
        <v>232168</v>
      </c>
      <c r="E28" t="n">
        <v>14.5</v>
      </c>
      <c r="F28" t="n">
        <v>-1.3</v>
      </c>
      <c r="G28" t="n">
        <v>-1.6</v>
      </c>
      <c r="H28" t="n">
        <v>11.9</v>
      </c>
      <c r="I28" t="n">
        <v>9.300000000000001</v>
      </c>
    </row>
    <row r="29">
      <c r="B29" t="inlineStr">
        <is>
          <t>2nd quarter 2021</t>
        </is>
      </c>
      <c r="C29" t="n">
        <v>1618940</v>
      </c>
      <c r="D29" t="n">
        <v>236010</v>
      </c>
      <c r="E29" t="n">
        <v>14.6</v>
      </c>
      <c r="F29" t="n">
        <v>5.8</v>
      </c>
      <c r="G29" t="n">
        <v>3.5</v>
      </c>
      <c r="H29" t="n">
        <v>27.1</v>
      </c>
      <c r="I29" t="n">
        <v>13.4</v>
      </c>
    </row>
    <row r="30">
      <c r="B30" t="inlineStr">
        <is>
          <t>1st quarter 2021</t>
        </is>
      </c>
      <c r="C30" t="n">
        <v>1530016</v>
      </c>
      <c r="D30" t="n">
        <v>227949</v>
      </c>
      <c r="E30" t="n">
        <v>14.9</v>
      </c>
      <c r="F30" t="n">
        <v>5.9</v>
      </c>
      <c r="G30" t="n">
        <v>5</v>
      </c>
      <c r="H30" t="n">
        <v>16.2</v>
      </c>
      <c r="I30" t="n">
        <v>45.3</v>
      </c>
    </row>
    <row r="31">
      <c r="B31" t="inlineStr">
        <is>
          <t>4th quarter 2020</t>
        </is>
      </c>
      <c r="C31" t="n">
        <v>1444791</v>
      </c>
      <c r="D31" t="n">
        <v>217160</v>
      </c>
      <c r="E31" t="n">
        <v>15</v>
      </c>
      <c r="F31" t="n">
        <v>1.2</v>
      </c>
      <c r="G31" t="n">
        <v>2.3</v>
      </c>
      <c r="H31" t="n">
        <v>7.5</v>
      </c>
      <c r="I31" t="n">
        <v>44.5</v>
      </c>
    </row>
    <row r="32">
      <c r="B32" t="inlineStr">
        <is>
          <t>3rd quarter 2020</t>
        </is>
      </c>
      <c r="C32" t="n">
        <v>1428271</v>
      </c>
      <c r="D32" t="n">
        <v>212375</v>
      </c>
      <c r="E32" t="n">
        <v>14.9</v>
      </c>
      <c r="F32" t="n">
        <v>12.1</v>
      </c>
      <c r="G32" t="n">
        <v>2</v>
      </c>
      <c r="H32" t="n">
        <v>6.7</v>
      </c>
      <c r="I32" t="n">
        <v>47.3</v>
      </c>
    </row>
    <row r="33">
      <c r="B33" t="inlineStr">
        <is>
          <t>2nd quarter 2020</t>
        </is>
      </c>
      <c r="C33" t="n">
        <v>1274053</v>
      </c>
      <c r="D33" t="n">
        <v>208112</v>
      </c>
      <c r="E33" t="n">
        <v>16.3</v>
      </c>
      <c r="F33" t="n">
        <v>-3.2</v>
      </c>
      <c r="G33" t="n">
        <v>32.6</v>
      </c>
      <c r="H33" t="n">
        <v>-3.7</v>
      </c>
      <c r="I33" t="n">
        <v>53.5</v>
      </c>
    </row>
    <row r="34">
      <c r="B34" t="inlineStr">
        <is>
          <t>1st quarter 2020</t>
        </is>
      </c>
      <c r="C34" t="n">
        <v>1316700</v>
      </c>
      <c r="D34" t="n">
        <v>156916</v>
      </c>
      <c r="E34" t="n">
        <v>11.9</v>
      </c>
      <c r="F34" t="n">
        <v>-2.1</v>
      </c>
      <c r="G34" t="n">
        <v>4.4</v>
      </c>
      <c r="H34" t="n">
        <v>1.3</v>
      </c>
      <c r="I34" t="n">
        <v>20.5</v>
      </c>
    </row>
    <row r="35">
      <c r="B35" t="inlineStr">
        <is>
          <t>4th quarter 2019</t>
        </is>
      </c>
      <c r="C35" t="n">
        <v>1344310</v>
      </c>
      <c r="D35" t="n">
        <v>150245</v>
      </c>
      <c r="E35" t="n">
        <v>11.2</v>
      </c>
      <c r="F35" t="n">
        <v>0.4</v>
      </c>
      <c r="G35" t="n">
        <v>4.2</v>
      </c>
      <c r="H35" t="n">
        <v>3.1</v>
      </c>
      <c r="I35" t="n">
        <v>16.2</v>
      </c>
    </row>
    <row r="36">
      <c r="B36" t="inlineStr">
        <is>
          <t>3rd quarter 2019</t>
        </is>
      </c>
      <c r="C36" t="n">
        <v>1338378</v>
      </c>
      <c r="D36" t="n">
        <v>144130</v>
      </c>
      <c r="E36" t="n">
        <v>10.8</v>
      </c>
      <c r="F36" t="n">
        <v>1.2</v>
      </c>
      <c r="G36" t="n">
        <v>6.3</v>
      </c>
      <c r="H36" t="n">
        <v>3.3</v>
      </c>
      <c r="I36" t="n">
        <v>14.6</v>
      </c>
    </row>
    <row r="37">
      <c r="B37" t="inlineStr">
        <is>
          <t>2nd quarter 2019</t>
        </is>
      </c>
      <c r="C37" t="n">
        <v>1322365</v>
      </c>
      <c r="D37" t="n">
        <v>135548</v>
      </c>
      <c r="E37" t="n">
        <v>10.3</v>
      </c>
      <c r="F37" t="n">
        <v>1.7</v>
      </c>
      <c r="G37" t="n">
        <v>4.1</v>
      </c>
      <c r="H37" t="n">
        <v>2.6</v>
      </c>
      <c r="I37" t="n">
        <v>10.2</v>
      </c>
    </row>
    <row r="38">
      <c r="B38" t="inlineStr">
        <is>
          <t>1st quarter 2019</t>
        </is>
      </c>
      <c r="C38" t="n">
        <v>1299636</v>
      </c>
      <c r="D38" t="n">
        <v>130188</v>
      </c>
      <c r="E38" t="n">
        <v>10</v>
      </c>
      <c r="F38" t="n">
        <v>-0.3</v>
      </c>
      <c r="G38" t="n">
        <v>0.6</v>
      </c>
      <c r="H38" t="n">
        <v>2</v>
      </c>
      <c r="I38" t="n">
        <v>9</v>
      </c>
    </row>
    <row r="39">
      <c r="B39" t="inlineStr">
        <is>
          <t>4th quarter 2018</t>
        </is>
      </c>
      <c r="C39" t="n">
        <v>1303438</v>
      </c>
      <c r="D39" t="n">
        <v>129353</v>
      </c>
      <c r="E39" t="n">
        <v>9.9</v>
      </c>
      <c r="F39" t="n">
        <v>0.6</v>
      </c>
      <c r="G39" t="n">
        <v>2.8</v>
      </c>
      <c r="H39" t="n">
        <v>2.8</v>
      </c>
      <c r="I39" t="n">
        <v>12.3</v>
      </c>
    </row>
    <row r="40">
      <c r="B40" t="inlineStr">
        <is>
          <t>3rd quarter 2018</t>
        </is>
      </c>
      <c r="C40" t="n">
        <v>1295539</v>
      </c>
      <c r="D40" t="n">
        <v>125807</v>
      </c>
      <c r="E40" t="n">
        <v>9.699999999999999</v>
      </c>
      <c r="F40" t="n">
        <v>0.6</v>
      </c>
      <c r="G40" t="n">
        <v>2.2</v>
      </c>
      <c r="H40" t="n">
        <v>4.7</v>
      </c>
      <c r="I40" t="n">
        <v>14.4</v>
      </c>
    </row>
    <row r="41">
      <c r="B41" t="inlineStr">
        <is>
          <t>2nd quarter 2018</t>
        </is>
      </c>
      <c r="C41" t="n">
        <v>1288247</v>
      </c>
      <c r="D41" t="n">
        <v>123042</v>
      </c>
      <c r="E41" t="n">
        <v>9.6</v>
      </c>
      <c r="F41" t="n">
        <v>1.1</v>
      </c>
      <c r="G41" t="n">
        <v>3</v>
      </c>
      <c r="H41" t="n">
        <v>5.2</v>
      </c>
      <c r="I41" t="n">
        <v>15.6</v>
      </c>
    </row>
    <row r="42">
      <c r="B42" t="inlineStr">
        <is>
          <t>1st quarter 2018</t>
        </is>
      </c>
      <c r="C42" t="n">
        <v>1273796</v>
      </c>
      <c r="D42" t="n">
        <v>119491</v>
      </c>
      <c r="E42" t="n">
        <v>9.4</v>
      </c>
      <c r="F42" t="n">
        <v>0.5</v>
      </c>
      <c r="G42" t="n">
        <v>3.8</v>
      </c>
      <c r="H42" t="n">
        <v>4.1</v>
      </c>
      <c r="I42" t="n">
        <v>16.5</v>
      </c>
    </row>
    <row r="43">
      <c r="B43" t="inlineStr">
        <is>
          <t>4th quarter 2017</t>
        </is>
      </c>
      <c r="C43" t="n">
        <v>1267768</v>
      </c>
      <c r="D43" t="n">
        <v>115160</v>
      </c>
      <c r="E43" t="n">
        <v>9.1</v>
      </c>
      <c r="F43" t="n">
        <v>2.4</v>
      </c>
      <c r="G43" t="n">
        <v>4.8</v>
      </c>
      <c r="H43" t="n">
        <v>5.3</v>
      </c>
      <c r="I43" t="n">
        <v>17</v>
      </c>
    </row>
    <row r="44">
      <c r="B44" t="inlineStr">
        <is>
          <t>3rd quarter 2017</t>
        </is>
      </c>
      <c r="C44" t="n">
        <v>1237740</v>
      </c>
      <c r="D44" t="n">
        <v>109930</v>
      </c>
      <c r="E44" t="n">
        <v>8.9</v>
      </c>
      <c r="F44" t="n">
        <v>1.1</v>
      </c>
      <c r="G44" t="n">
        <v>3.3</v>
      </c>
      <c r="H44" t="n">
        <v>3.9</v>
      </c>
      <c r="I44" t="n">
        <v>15.1</v>
      </c>
    </row>
    <row r="45">
      <c r="B45" t="inlineStr">
        <is>
          <t>2nd quarter 2017</t>
        </is>
      </c>
      <c r="C45" t="n">
        <v>1224810</v>
      </c>
      <c r="D45" t="n">
        <v>106406</v>
      </c>
      <c r="E45" t="n">
        <v>8.699999999999999</v>
      </c>
      <c r="F45" t="n">
        <v>0.1</v>
      </c>
      <c r="G45" t="n">
        <v>3.8</v>
      </c>
      <c r="H45" t="n">
        <v>3.8</v>
      </c>
      <c r="I45" t="n">
        <v>15.1</v>
      </c>
    </row>
    <row r="46">
      <c r="B46" t="inlineStr">
        <is>
          <t>1st quarter 2017</t>
        </is>
      </c>
      <c r="C46" t="n">
        <v>1224054</v>
      </c>
      <c r="D46" t="n">
        <v>102558</v>
      </c>
      <c r="E46" t="n">
        <v>8.4</v>
      </c>
      <c r="F46" t="n">
        <v>1.7</v>
      </c>
      <c r="G46" t="n">
        <v>4.2</v>
      </c>
      <c r="H46" t="n">
        <v>4.9</v>
      </c>
      <c r="I46" t="n">
        <v>14.5</v>
      </c>
    </row>
    <row r="47">
      <c r="B47" t="inlineStr">
        <is>
          <t>4th quarter 2016</t>
        </is>
      </c>
      <c r="C47" t="n">
        <v>1203431</v>
      </c>
      <c r="D47" t="n">
        <v>98389</v>
      </c>
      <c r="E47" t="n">
        <v>8.199999999999999</v>
      </c>
      <c r="F47" t="n">
        <v>1</v>
      </c>
      <c r="G47" t="n">
        <v>3</v>
      </c>
      <c r="H47" t="n">
        <v>3.3</v>
      </c>
      <c r="I47" t="n">
        <v>13.5</v>
      </c>
    </row>
    <row r="48">
      <c r="B48" t="inlineStr">
        <is>
          <t>3rd quarter 2016</t>
        </is>
      </c>
      <c r="C48" t="n">
        <v>1191635</v>
      </c>
      <c r="D48" t="n">
        <v>95484</v>
      </c>
      <c r="E48" t="n">
        <v>8</v>
      </c>
      <c r="F48" t="n">
        <v>0.9</v>
      </c>
      <c r="G48" t="n">
        <v>3.3</v>
      </c>
      <c r="H48" t="n">
        <v>1.8</v>
      </c>
      <c r="I48" t="n">
        <v>13.6</v>
      </c>
    </row>
    <row r="49">
      <c r="B49" t="inlineStr">
        <is>
          <t>2nd quarter 2016</t>
        </is>
      </c>
      <c r="C49" t="n">
        <v>1180524</v>
      </c>
      <c r="D49" t="n">
        <v>92432</v>
      </c>
      <c r="E49" t="n">
        <v>7.8</v>
      </c>
      <c r="F49" t="n">
        <v>1.2</v>
      </c>
      <c r="G49" t="n">
        <v>3.2</v>
      </c>
      <c r="H49" t="n">
        <v>1.9</v>
      </c>
      <c r="I49" t="n">
        <v>13.9</v>
      </c>
    </row>
    <row r="50">
      <c r="B50" t="inlineStr">
        <is>
          <t>1st quarter 2016</t>
        </is>
      </c>
      <c r="C50" t="n">
        <v>1166510</v>
      </c>
      <c r="D50" t="n">
        <v>89559</v>
      </c>
      <c r="E50" t="n">
        <v>7.7</v>
      </c>
      <c r="F50" t="n">
        <v>0.1</v>
      </c>
      <c r="G50" t="n">
        <v>3.3</v>
      </c>
      <c r="H50" t="n">
        <v>2.3</v>
      </c>
      <c r="I50" t="n">
        <v>14</v>
      </c>
    </row>
    <row r="51">
      <c r="B51" t="inlineStr">
        <is>
          <t>4th quarter 2015</t>
        </is>
      </c>
      <c r="C51" t="n">
        <v>1165147</v>
      </c>
      <c r="D51" t="n">
        <v>86662</v>
      </c>
      <c r="E51" t="n">
        <v>7.4</v>
      </c>
      <c r="F51" t="n">
        <v>-0.4</v>
      </c>
      <c r="G51" t="n">
        <v>3.1</v>
      </c>
      <c r="H51" t="n">
        <v>1.5</v>
      </c>
      <c r="I51" t="n">
        <v>13.8</v>
      </c>
    </row>
    <row r="52">
      <c r="B52" t="inlineStr">
        <is>
          <t>3rd quarter 2015</t>
        </is>
      </c>
      <c r="C52" t="n">
        <v>1170074</v>
      </c>
      <c r="D52" t="n">
        <v>84020</v>
      </c>
      <c r="E52" t="n">
        <v>7.2</v>
      </c>
      <c r="F52" t="n">
        <v>1</v>
      </c>
      <c r="G52" t="n">
        <v>3.5</v>
      </c>
      <c r="H52" t="n">
        <v>2</v>
      </c>
      <c r="I52" t="n">
        <v>13.2</v>
      </c>
    </row>
    <row r="53">
      <c r="B53" t="inlineStr">
        <is>
          <t>2nd quarter 2015</t>
        </is>
      </c>
      <c r="C53" t="n">
        <v>1158247</v>
      </c>
      <c r="D53" t="n">
        <v>81165</v>
      </c>
      <c r="E53" t="n">
        <v>7</v>
      </c>
      <c r="F53" t="n">
        <v>1.6</v>
      </c>
      <c r="G53" t="n">
        <v>3.3</v>
      </c>
      <c r="H53" t="n">
        <v>1.6</v>
      </c>
      <c r="I53" t="n">
        <v>13.1</v>
      </c>
    </row>
    <row r="54">
      <c r="B54" t="inlineStr">
        <is>
          <t>1st quarter 2015</t>
        </is>
      </c>
      <c r="C54" t="n">
        <v>1139793</v>
      </c>
      <c r="D54" t="n">
        <v>78568</v>
      </c>
      <c r="E54" t="n">
        <v>6.9</v>
      </c>
      <c r="F54" t="n">
        <v>-0.8</v>
      </c>
      <c r="G54" t="n">
        <v>3.2</v>
      </c>
      <c r="H54" t="n">
        <v>2.4</v>
      </c>
      <c r="I54" t="n">
        <v>14.2</v>
      </c>
    </row>
    <row r="55">
      <c r="B55" t="inlineStr">
        <is>
          <t>4th quarter 2014</t>
        </is>
      </c>
      <c r="C55" t="n">
        <v>1148464</v>
      </c>
      <c r="D55" t="n">
        <v>76128</v>
      </c>
      <c r="E55" t="n">
        <v>6.6</v>
      </c>
      <c r="F55" t="n">
        <v>0.1</v>
      </c>
      <c r="G55" t="n">
        <v>2.6</v>
      </c>
      <c r="H55" t="n">
        <v>4.1</v>
      </c>
      <c r="I55" t="n">
        <v>13.8</v>
      </c>
    </row>
    <row r="56">
      <c r="B56" t="inlineStr">
        <is>
          <t>3rd quarter 2014</t>
        </is>
      </c>
      <c r="C56" t="n">
        <v>1147339</v>
      </c>
      <c r="D56" t="n">
        <v>74192</v>
      </c>
      <c r="E56" t="n">
        <v>6.5</v>
      </c>
      <c r="F56" t="n">
        <v>0.7</v>
      </c>
      <c r="G56" t="n">
        <v>3.4</v>
      </c>
      <c r="H56" t="n">
        <v>4.5</v>
      </c>
      <c r="I56" t="n">
        <v>14.9</v>
      </c>
    </row>
    <row r="57">
      <c r="B57" t="inlineStr">
        <is>
          <t>2nd quarter 2014</t>
        </is>
      </c>
      <c r="C57" t="n">
        <v>1139837</v>
      </c>
      <c r="D57" t="n">
        <v>71765</v>
      </c>
      <c r="E57" t="n">
        <v>6.3</v>
      </c>
      <c r="F57" t="n">
        <v>2.4</v>
      </c>
      <c r="G57" t="n">
        <v>4.3</v>
      </c>
      <c r="H57" t="n">
        <v>4.8</v>
      </c>
      <c r="I57" t="n">
        <v>14.4</v>
      </c>
    </row>
    <row r="58">
      <c r="B58" t="inlineStr">
        <is>
          <t>1st quarter 2014</t>
        </is>
      </c>
      <c r="C58" t="n">
        <v>1113304</v>
      </c>
      <c r="D58" t="n">
        <v>68811</v>
      </c>
      <c r="E58" t="n">
        <v>6.2</v>
      </c>
      <c r="F58" t="n">
        <v>1</v>
      </c>
      <c r="G58" t="n">
        <v>2.8</v>
      </c>
      <c r="H58" t="n">
        <v>2.4</v>
      </c>
      <c r="I58" t="n">
        <v>12.8</v>
      </c>
    </row>
    <row r="59">
      <c r="B59" t="inlineStr">
        <is>
          <t>4th quarter 2013</t>
        </is>
      </c>
      <c r="C59" t="n">
        <v>1102811</v>
      </c>
      <c r="D59" t="n">
        <v>66916</v>
      </c>
      <c r="E59" t="n">
        <v>6.1</v>
      </c>
      <c r="F59" t="n">
        <v>0.5</v>
      </c>
      <c r="G59" t="n">
        <v>3.7</v>
      </c>
      <c r="H59" t="n">
        <v>3.2</v>
      </c>
      <c r="I59" t="n">
        <v>12.3</v>
      </c>
    </row>
    <row r="60">
      <c r="B60" t="inlineStr">
        <is>
          <t>3rd quarter 2013</t>
        </is>
      </c>
      <c r="C60" t="n">
        <v>1097454</v>
      </c>
      <c r="D60" t="n">
        <v>64547</v>
      </c>
      <c r="E60" t="n">
        <v>5.9</v>
      </c>
      <c r="F60" t="n">
        <v>0.9</v>
      </c>
      <c r="G60" t="n">
        <v>2.9</v>
      </c>
      <c r="H60" t="n">
        <v>4.2</v>
      </c>
      <c r="I60" t="n">
        <v>12.4</v>
      </c>
    </row>
    <row r="61">
      <c r="B61" t="inlineStr">
        <is>
          <t>2nd quarter 2013</t>
        </is>
      </c>
      <c r="C61" t="n">
        <v>1087522</v>
      </c>
      <c r="D61" t="n">
        <v>62708</v>
      </c>
      <c r="E61" t="n">
        <v>5.8</v>
      </c>
      <c r="F61" t="n">
        <v>0</v>
      </c>
      <c r="G61" t="n">
        <v>2.8</v>
      </c>
      <c r="H61" t="n">
        <v>4.2</v>
      </c>
      <c r="I61" t="n">
        <v>13.2</v>
      </c>
    </row>
    <row r="62">
      <c r="B62" t="inlineStr">
        <is>
          <t>1st quarter 2013</t>
        </is>
      </c>
      <c r="C62" t="n">
        <v>1087632</v>
      </c>
      <c r="D62" t="n">
        <v>60986</v>
      </c>
      <c r="E62" t="n">
        <v>5.6</v>
      </c>
      <c r="F62" t="n">
        <v>1.8</v>
      </c>
      <c r="G62" t="n">
        <v>2.4</v>
      </c>
      <c r="H62" t="n">
        <v>3.8</v>
      </c>
      <c r="I62" t="n">
        <v>12.6</v>
      </c>
    </row>
    <row r="63">
      <c r="B63" t="inlineStr">
        <is>
          <t>4th quarter 2012</t>
        </is>
      </c>
      <c r="C63" t="n">
        <v>1068424</v>
      </c>
      <c r="D63" t="n">
        <v>59584</v>
      </c>
      <c r="E63" t="n">
        <v>5.6</v>
      </c>
      <c r="F63" t="n">
        <v>1.4</v>
      </c>
      <c r="G63" t="n">
        <v>3.8</v>
      </c>
      <c r="H63" t="n">
        <v>4.1</v>
      </c>
      <c r="I63" t="n">
        <v>14.3</v>
      </c>
    </row>
    <row r="64">
      <c r="B64" t="inlineStr">
        <is>
          <t>3rd quarter 2012</t>
        </is>
      </c>
      <c r="C64" t="n">
        <v>1053293</v>
      </c>
      <c r="D64" t="n">
        <v>57407</v>
      </c>
      <c r="E64" t="n">
        <v>5.5</v>
      </c>
      <c r="F64" t="n">
        <v>0.9</v>
      </c>
      <c r="G64" t="n">
        <v>3.6</v>
      </c>
      <c r="H64" t="n">
        <v>4.4</v>
      </c>
      <c r="I64" t="n">
        <v>16.8</v>
      </c>
    </row>
    <row r="65">
      <c r="B65" t="inlineStr">
        <is>
          <t>2nd quarter 2012</t>
        </is>
      </c>
      <c r="C65" t="n">
        <v>1044125</v>
      </c>
      <c r="D65" t="n">
        <v>55407</v>
      </c>
      <c r="E65" t="n">
        <v>5.3</v>
      </c>
      <c r="F65" t="n">
        <v>-0.3</v>
      </c>
      <c r="G65" t="n">
        <v>2.3</v>
      </c>
      <c r="H65" t="n">
        <v>4.3</v>
      </c>
      <c r="I65" t="n">
        <v>15.7</v>
      </c>
    </row>
    <row r="66">
      <c r="B66" t="inlineStr">
        <is>
          <t>1st quarter 2012</t>
        </is>
      </c>
      <c r="C66" t="n">
        <v>1047749</v>
      </c>
      <c r="D66" t="n">
        <v>54158</v>
      </c>
      <c r="E66" t="n">
        <v>5.2</v>
      </c>
      <c r="F66" t="n">
        <v>2.1</v>
      </c>
      <c r="G66" t="n">
        <v>3.9</v>
      </c>
      <c r="H66" t="n">
        <v>6.4</v>
      </c>
      <c r="I66" t="n">
        <v>17.3</v>
      </c>
    </row>
    <row r="67">
      <c r="B67" t="inlineStr">
        <is>
          <t>4th quarter 2011</t>
        </is>
      </c>
      <c r="C67" t="n">
        <v>1026365</v>
      </c>
      <c r="D67" t="n">
        <v>52109</v>
      </c>
      <c r="E67" t="n">
        <v>5.1</v>
      </c>
      <c r="F67" t="n">
        <v>1.7</v>
      </c>
      <c r="G67" t="n">
        <v>6</v>
      </c>
      <c r="H67" t="n">
        <v>6.7</v>
      </c>
      <c r="I67" t="n">
        <v>17.6</v>
      </c>
    </row>
    <row r="68">
      <c r="B68" t="inlineStr">
        <is>
          <t>3rd quarter 2011</t>
        </is>
      </c>
      <c r="C68" t="n">
        <v>1009096</v>
      </c>
      <c r="D68" t="n">
        <v>49159</v>
      </c>
      <c r="E68" t="n">
        <v>4.9</v>
      </c>
      <c r="F68" t="n">
        <v>0.8</v>
      </c>
      <c r="G68" t="n">
        <v>2.7</v>
      </c>
      <c r="H68" t="n">
        <v>8</v>
      </c>
      <c r="I68" t="n">
        <v>15.1</v>
      </c>
    </row>
    <row r="69">
      <c r="B69" t="inlineStr">
        <is>
          <t>2nd quarter 2011</t>
        </is>
      </c>
      <c r="C69" t="n">
        <v>1000706</v>
      </c>
      <c r="D69" t="n">
        <v>47887</v>
      </c>
      <c r="E69" t="n">
        <v>4.8</v>
      </c>
      <c r="F69" t="n">
        <v>1.6</v>
      </c>
      <c r="G69" t="n">
        <v>3.7</v>
      </c>
      <c r="H69" t="n">
        <v>7.6</v>
      </c>
      <c r="I69" t="n">
        <v>18</v>
      </c>
    </row>
    <row r="70">
      <c r="B70" t="inlineStr">
        <is>
          <t>1st quarter 2011</t>
        </is>
      </c>
      <c r="C70" t="n">
        <v>984884</v>
      </c>
      <c r="D70" t="n">
        <v>46168</v>
      </c>
      <c r="E70" t="n">
        <v>4.7</v>
      </c>
      <c r="F70" t="n">
        <v>2.4</v>
      </c>
      <c r="G70" t="n">
        <v>4.2</v>
      </c>
      <c r="H70" t="n">
        <v>7.7</v>
      </c>
      <c r="I70" t="n">
        <v>19.6</v>
      </c>
    </row>
    <row r="71">
      <c r="B71" t="inlineStr">
        <is>
          <t>4th quarter 2010</t>
        </is>
      </c>
      <c r="C71" t="n">
        <v>961815</v>
      </c>
      <c r="D71" t="n">
        <v>44309</v>
      </c>
      <c r="E71" t="n">
        <v>4.6</v>
      </c>
      <c r="F71" t="n">
        <v>3</v>
      </c>
      <c r="G71" t="n">
        <v>3.7</v>
      </c>
      <c r="H71" t="n">
        <v>6.8</v>
      </c>
      <c r="I71" t="n">
        <v>18.7</v>
      </c>
    </row>
    <row r="72">
      <c r="B72" t="inlineStr">
        <is>
          <t>3rd quarter 2010</t>
        </is>
      </c>
      <c r="C72" t="n">
        <v>934089</v>
      </c>
      <c r="D72" t="n">
        <v>42724</v>
      </c>
      <c r="E72" t="n">
        <v>4.6</v>
      </c>
      <c r="F72" t="n">
        <v>0.5</v>
      </c>
      <c r="G72" t="n">
        <v>5.3</v>
      </c>
      <c r="H72" t="n">
        <v>4.5</v>
      </c>
      <c r="I72" t="n">
        <v>16.9</v>
      </c>
    </row>
    <row r="73">
      <c r="B73" t="inlineStr">
        <is>
          <t>2nd quarter 2010</t>
        </is>
      </c>
      <c r="C73" t="n">
        <v>929889</v>
      </c>
      <c r="D73" t="n">
        <v>40581</v>
      </c>
      <c r="E73" t="n">
        <v>4.4</v>
      </c>
      <c r="F73" t="n">
        <v>1.7</v>
      </c>
      <c r="G73" t="n">
        <v>5.2</v>
      </c>
      <c r="H73" t="n">
        <v>6.5</v>
      </c>
      <c r="I73" t="n">
        <v>18</v>
      </c>
    </row>
    <row r="74">
      <c r="B74" t="inlineStr">
        <is>
          <t>1st quarter 2010</t>
        </is>
      </c>
      <c r="C74" t="n">
        <v>914160</v>
      </c>
      <c r="D74" t="n">
        <v>38593</v>
      </c>
      <c r="E74" t="n">
        <v>4.2</v>
      </c>
      <c r="F74" t="n">
        <v>1.5</v>
      </c>
      <c r="G74" t="n">
        <v>3.4</v>
      </c>
      <c r="H74" t="n">
        <v>5.1</v>
      </c>
      <c r="I74" t="n">
        <v>16.5</v>
      </c>
    </row>
    <row r="75">
      <c r="B75" t="inlineStr">
        <is>
          <t>4th quarter 2009</t>
        </is>
      </c>
      <c r="C75" t="n">
        <v>900609</v>
      </c>
      <c r="D75" t="n">
        <v>37327</v>
      </c>
      <c r="E75" t="n">
        <v>4.1</v>
      </c>
      <c r="F75" t="n">
        <v>0.7</v>
      </c>
      <c r="G75" t="n">
        <v>2.1</v>
      </c>
      <c r="H75" t="n">
        <v>1</v>
      </c>
      <c r="I75" t="n">
        <v>15.8</v>
      </c>
    </row>
    <row r="76">
      <c r="B76" t="inlineStr">
        <is>
          <t>3rd quarter 2009</t>
        </is>
      </c>
      <c r="C76" t="n">
        <v>894248</v>
      </c>
      <c r="D76" t="n">
        <v>36558</v>
      </c>
      <c r="E76" t="n">
        <v>4.1</v>
      </c>
      <c r="F76" t="n">
        <v>2.4</v>
      </c>
      <c r="G76" t="n">
        <v>6.3</v>
      </c>
      <c r="H76" t="n">
        <v>-8.699999999999999</v>
      </c>
      <c r="I76" t="n">
        <v>3.4</v>
      </c>
    </row>
    <row r="77">
      <c r="B77" t="inlineStr">
        <is>
          <t>2nd quarter 2009</t>
        </is>
      </c>
      <c r="C77" t="n">
        <v>873203</v>
      </c>
      <c r="D77" t="n">
        <v>34388</v>
      </c>
      <c r="E77" t="n">
        <v>3.9</v>
      </c>
      <c r="F77" t="n">
        <v>0.4</v>
      </c>
      <c r="G77" t="n">
        <v>3.8</v>
      </c>
      <c r="H77" t="n">
        <v>-11.9</v>
      </c>
      <c r="I77" t="n">
        <v>-3.4</v>
      </c>
    </row>
    <row r="78">
      <c r="B78" t="inlineStr">
        <is>
          <t>1st quarter 2009</t>
        </is>
      </c>
      <c r="C78" t="n">
        <v>869900</v>
      </c>
      <c r="D78" t="n">
        <v>33121</v>
      </c>
      <c r="E78" t="n">
        <v>3.8</v>
      </c>
      <c r="F78" t="n">
        <v>-2.5</v>
      </c>
      <c r="G78" t="n">
        <v>2.8</v>
      </c>
      <c r="H78" t="n">
        <v>-11.8</v>
      </c>
      <c r="I78" t="n">
        <v>-5.7</v>
      </c>
    </row>
    <row r="79">
      <c r="B79" t="inlineStr">
        <is>
          <t>4th quarter 2008</t>
        </is>
      </c>
      <c r="C79" t="n">
        <v>891935</v>
      </c>
      <c r="D79" t="n">
        <v>32227</v>
      </c>
      <c r="E79" t="n">
        <v>3.6</v>
      </c>
      <c r="F79" t="n">
        <v>-8.9</v>
      </c>
      <c r="G79" t="n">
        <v>-8.9</v>
      </c>
      <c r="H79" t="n">
        <v>-10.3</v>
      </c>
      <c r="I79" t="n">
        <v>-7.5</v>
      </c>
    </row>
    <row r="80">
      <c r="B80" t="inlineStr">
        <is>
          <t>3rd quarter 2008</t>
        </is>
      </c>
      <c r="C80" t="n">
        <v>979165</v>
      </c>
      <c r="D80" t="n">
        <v>35363</v>
      </c>
      <c r="E80" t="n">
        <v>3.6</v>
      </c>
      <c r="F80" t="n">
        <v>-1.2</v>
      </c>
      <c r="G80" t="n">
        <v>-0.7</v>
      </c>
      <c r="H80" t="n">
        <v>-0.2</v>
      </c>
      <c r="I80" t="n">
        <v>4.3</v>
      </c>
    </row>
    <row r="81">
      <c r="B81" t="inlineStr">
        <is>
          <t>2nd quarter 2008</t>
        </is>
      </c>
      <c r="C81" t="n">
        <v>990889</v>
      </c>
      <c r="D81" t="n">
        <v>35612</v>
      </c>
      <c r="E81" t="n">
        <v>3.6</v>
      </c>
      <c r="F81" t="n">
        <v>0.4</v>
      </c>
      <c r="G81" t="n">
        <v>1.4</v>
      </c>
      <c r="H81" t="n">
        <v>1.7</v>
      </c>
      <c r="I81" t="n">
        <v>9.4</v>
      </c>
    </row>
    <row r="82">
      <c r="B82" t="inlineStr">
        <is>
          <t>1st quarter 2008</t>
        </is>
      </c>
      <c r="C82" t="n">
        <v>986840</v>
      </c>
      <c r="D82" t="n">
        <v>35126</v>
      </c>
      <c r="E82" t="n">
        <v>3.6</v>
      </c>
      <c r="F82" t="n">
        <v>-0.7</v>
      </c>
      <c r="G82" t="n">
        <v>0.9</v>
      </c>
      <c r="H82" t="n">
        <v>2.2</v>
      </c>
      <c r="I82" t="n">
        <v>14.2</v>
      </c>
    </row>
    <row r="83">
      <c r="B83" t="inlineStr">
        <is>
          <t>4th quarter 2007</t>
        </is>
      </c>
      <c r="C83" t="n">
        <v>993824</v>
      </c>
      <c r="D83" t="n">
        <v>34827</v>
      </c>
      <c r="E83" t="n">
        <v>3.5</v>
      </c>
      <c r="F83" t="n">
        <v>1.2</v>
      </c>
      <c r="G83" t="n">
        <v>2.7</v>
      </c>
      <c r="H83" t="n">
        <v>4.2</v>
      </c>
      <c r="I83" t="n">
        <v>19.1</v>
      </c>
    </row>
    <row r="84">
      <c r="B84" t="inlineStr">
        <is>
          <t>3rd quarter 2007</t>
        </is>
      </c>
      <c r="C84" t="n">
        <v>981567</v>
      </c>
      <c r="D84" t="n">
        <v>33898</v>
      </c>
      <c r="E84" t="n">
        <v>3.5</v>
      </c>
      <c r="F84" t="n">
        <v>0.8</v>
      </c>
      <c r="G84" t="n">
        <v>4.1</v>
      </c>
      <c r="H84" t="n">
        <v>3</v>
      </c>
      <c r="I84" t="n">
        <v>21.4</v>
      </c>
    </row>
    <row r="85">
      <c r="B85" t="inlineStr">
        <is>
          <t>2nd quarter 2007</t>
        </is>
      </c>
      <c r="C85" t="n">
        <v>974220</v>
      </c>
      <c r="D85" t="n">
        <v>32553</v>
      </c>
      <c r="E85" t="n">
        <v>3.3</v>
      </c>
      <c r="F85" t="n">
        <v>0.9</v>
      </c>
      <c r="G85" t="n">
        <v>5.8</v>
      </c>
      <c r="H85" t="n">
        <v>2.8</v>
      </c>
      <c r="I85" t="n">
        <v>23</v>
      </c>
    </row>
    <row r="86">
      <c r="B86" t="inlineStr">
        <is>
          <t>1st quarter 2007</t>
        </is>
      </c>
      <c r="C86" t="n">
        <v>965447</v>
      </c>
      <c r="D86" t="n">
        <v>30765</v>
      </c>
      <c r="E86" t="n">
        <v>3.2</v>
      </c>
      <c r="F86" t="n">
        <v>1.2</v>
      </c>
      <c r="G86" t="n">
        <v>5.2</v>
      </c>
      <c r="H86" t="n">
        <v>2.3</v>
      </c>
      <c r="I86" t="n">
        <v>20</v>
      </c>
    </row>
    <row r="87">
      <c r="B87" t="inlineStr">
        <is>
          <t>4th quarter 2006</t>
        </is>
      </c>
      <c r="C87" t="n">
        <v>953580</v>
      </c>
      <c r="D87" t="n">
        <v>29236</v>
      </c>
      <c r="E87" t="n">
        <v>3.1</v>
      </c>
      <c r="F87" t="n">
        <v>0</v>
      </c>
      <c r="G87" t="n">
        <v>4.7</v>
      </c>
      <c r="H87" t="n">
        <v>4</v>
      </c>
      <c r="I87" t="n">
        <v>23.5</v>
      </c>
    </row>
    <row r="88">
      <c r="B88" t="inlineStr">
        <is>
          <t>3rd quarter 2006</t>
        </is>
      </c>
      <c r="C88" t="n">
        <v>953186</v>
      </c>
      <c r="D88" t="n">
        <v>27916</v>
      </c>
      <c r="E88" t="n">
        <v>2.9</v>
      </c>
      <c r="F88" t="n">
        <v>0.5</v>
      </c>
      <c r="G88" t="n">
        <v>5.5</v>
      </c>
      <c r="H88" t="n">
        <v>4.2</v>
      </c>
      <c r="I88" t="n">
        <v>21.5</v>
      </c>
    </row>
    <row r="89">
      <c r="B89" t="inlineStr">
        <is>
          <t>2nd quarter 2006</t>
        </is>
      </c>
      <c r="C89" t="n">
        <v>947991</v>
      </c>
      <c r="D89" t="n">
        <v>26472</v>
      </c>
      <c r="E89" t="n">
        <v>2.8</v>
      </c>
      <c r="F89" t="n">
        <v>0.5</v>
      </c>
      <c r="G89" t="n">
        <v>3.3</v>
      </c>
      <c r="H89" t="n">
        <v>5.6</v>
      </c>
      <c r="I89" t="n">
        <v>22.5</v>
      </c>
    </row>
    <row r="90">
      <c r="B90" t="inlineStr">
        <is>
          <t>1st quarter 2006</t>
        </is>
      </c>
      <c r="C90" t="n">
        <v>943477</v>
      </c>
      <c r="D90" t="n">
        <v>25637</v>
      </c>
      <c r="E90" t="n">
        <v>2.7</v>
      </c>
      <c r="F90" t="n">
        <v>2.9</v>
      </c>
      <c r="G90" t="n">
        <v>8.300000000000001</v>
      </c>
      <c r="H90" t="n">
        <v>7.4</v>
      </c>
      <c r="I90" t="n">
        <v>27</v>
      </c>
    </row>
    <row r="91">
      <c r="B91" t="inlineStr">
        <is>
          <t>4th quarter 2005</t>
        </is>
      </c>
      <c r="C91" t="n">
        <v>917278</v>
      </c>
      <c r="D91" t="n">
        <v>23673</v>
      </c>
      <c r="E91" t="n">
        <v>2.6</v>
      </c>
      <c r="F91" t="n">
        <v>0.3</v>
      </c>
      <c r="G91" t="n">
        <v>3</v>
      </c>
      <c r="H91" t="n">
        <v>5.3</v>
      </c>
      <c r="I91" t="n">
        <v>24.4</v>
      </c>
    </row>
    <row r="92">
      <c r="B92" t="inlineStr">
        <is>
          <t>3rd quarter 2005</t>
        </is>
      </c>
      <c r="C92" t="n">
        <v>914723</v>
      </c>
      <c r="D92" t="n">
        <v>22981</v>
      </c>
      <c r="E92" t="n">
        <v>2.5</v>
      </c>
      <c r="F92" t="n">
        <v>1.9</v>
      </c>
      <c r="G92" t="n">
        <v>6.4</v>
      </c>
      <c r="H92" t="n">
        <v>7.7</v>
      </c>
      <c r="I92" t="n">
        <v>28.7</v>
      </c>
    </row>
    <row r="93">
      <c r="B93" t="inlineStr">
        <is>
          <t>2nd quarter 2005</t>
        </is>
      </c>
      <c r="C93" t="n">
        <v>897550</v>
      </c>
      <c r="D93" t="n">
        <v>21605</v>
      </c>
      <c r="E93" t="n">
        <v>2.4</v>
      </c>
      <c r="F93" t="n">
        <v>2.2</v>
      </c>
      <c r="G93" t="n">
        <v>7</v>
      </c>
      <c r="H93" t="n">
        <v>7.1</v>
      </c>
      <c r="I93" t="n">
        <v>27.3</v>
      </c>
    </row>
    <row r="94">
      <c r="B94" t="inlineStr">
        <is>
          <t>1st quarter 2005</t>
        </is>
      </c>
      <c r="C94" t="n">
        <v>878564</v>
      </c>
      <c r="D94" t="n">
        <v>20185</v>
      </c>
      <c r="E94" t="n">
        <v>2.3</v>
      </c>
      <c r="F94" t="n">
        <v>0.9</v>
      </c>
      <c r="G94" t="n">
        <v>6</v>
      </c>
      <c r="H94" t="n">
        <v>6.3</v>
      </c>
      <c r="I94" t="n">
        <v>24.5</v>
      </c>
    </row>
    <row r="95">
      <c r="B95" t="inlineStr">
        <is>
          <t>4th quarter 2004</t>
        </is>
      </c>
      <c r="C95" t="n">
        <v>870780</v>
      </c>
      <c r="D95" t="n">
        <v>19037</v>
      </c>
      <c r="E95" t="n">
        <v>2.2</v>
      </c>
      <c r="F95" t="n">
        <v>2.5</v>
      </c>
      <c r="G95" t="n">
        <v>6.6</v>
      </c>
      <c r="H95" t="n">
        <v>7.4</v>
      </c>
      <c r="I95" t="n">
        <v>25.5</v>
      </c>
    </row>
    <row r="96">
      <c r="B96" t="inlineStr">
        <is>
          <t>3rd quarter 2004</t>
        </is>
      </c>
      <c r="C96" t="n">
        <v>849222</v>
      </c>
      <c r="D96" t="n">
        <v>17863</v>
      </c>
      <c r="E96" t="n">
        <v>2.1</v>
      </c>
      <c r="F96" t="n">
        <v>1.3</v>
      </c>
      <c r="G96" t="n">
        <v>5.3</v>
      </c>
      <c r="H96" t="n">
        <v>5</v>
      </c>
      <c r="I96" t="n">
        <v>23.6</v>
      </c>
    </row>
    <row r="97">
      <c r="B97" t="inlineStr">
        <is>
          <t>2nd quarter 2004</t>
        </is>
      </c>
      <c r="C97" t="n">
        <v>838047</v>
      </c>
      <c r="D97" t="n">
        <v>16966</v>
      </c>
      <c r="E97" t="n">
        <v>2</v>
      </c>
      <c r="F97" t="n">
        <v>1.4</v>
      </c>
      <c r="G97" t="n">
        <v>4.6</v>
      </c>
      <c r="H97" t="n">
        <v>6.3</v>
      </c>
      <c r="I97" t="n">
        <v>26.3</v>
      </c>
    </row>
    <row r="98">
      <c r="B98" t="inlineStr">
        <is>
          <t>1st quarter 2004</t>
        </is>
      </c>
      <c r="C98" t="n">
        <v>826517</v>
      </c>
      <c r="D98" t="n">
        <v>16219</v>
      </c>
      <c r="E98" t="n">
        <v>2</v>
      </c>
      <c r="F98" t="n">
        <v>1.9</v>
      </c>
      <c r="G98" t="n">
        <v>6.9</v>
      </c>
      <c r="H98" t="n">
        <v>6</v>
      </c>
      <c r="I98" t="n">
        <v>30.6</v>
      </c>
    </row>
    <row r="99">
      <c r="B99" t="inlineStr">
        <is>
          <t>4th quarter 2003</t>
        </is>
      </c>
      <c r="C99" t="n">
        <v>810771</v>
      </c>
      <c r="D99" t="n">
        <v>15170</v>
      </c>
      <c r="E99" t="n">
        <v>1.9</v>
      </c>
      <c r="F99" t="n">
        <v>0.3</v>
      </c>
      <c r="G99" t="n">
        <v>4.9</v>
      </c>
      <c r="H99" t="n">
        <v>5.1</v>
      </c>
      <c r="I99" t="n">
        <v>27.3</v>
      </c>
    </row>
    <row r="100">
      <c r="B100" t="inlineStr">
        <is>
          <t>3rd quarter 2003</t>
        </is>
      </c>
      <c r="C100" t="n">
        <v>808507</v>
      </c>
      <c r="D100" t="n">
        <v>14457</v>
      </c>
      <c r="E100" t="n">
        <v>1.8</v>
      </c>
      <c r="F100" t="n">
        <v>2.6</v>
      </c>
      <c r="G100" t="n">
        <v>7.6</v>
      </c>
      <c r="H100" t="n">
        <v>4.9</v>
      </c>
      <c r="I100" t="n">
        <v>28.5</v>
      </c>
    </row>
    <row r="101">
      <c r="B101" t="inlineStr">
        <is>
          <t>2nd quarter 2003</t>
        </is>
      </c>
      <c r="C101" t="n">
        <v>788098</v>
      </c>
      <c r="D101" t="n">
        <v>13437</v>
      </c>
      <c r="E101" t="n">
        <v>1.7</v>
      </c>
      <c r="F101" t="n">
        <v>1.1</v>
      </c>
      <c r="G101" t="n">
        <v>8.199999999999999</v>
      </c>
      <c r="H101" t="n">
        <v>3.6</v>
      </c>
      <c r="I101" t="n">
        <v>28.1</v>
      </c>
    </row>
    <row r="102">
      <c r="B102" t="inlineStr">
        <is>
          <t>1st quarter 2003</t>
        </is>
      </c>
      <c r="C102" t="n">
        <v>779491</v>
      </c>
      <c r="D102" t="n">
        <v>12422</v>
      </c>
      <c r="E102" t="n">
        <v>1.6</v>
      </c>
      <c r="F102" t="n">
        <v>1</v>
      </c>
      <c r="G102" t="n">
        <v>4.2</v>
      </c>
      <c r="H102" t="n">
        <v>3.3</v>
      </c>
      <c r="I102" t="n">
        <v>28.3</v>
      </c>
    </row>
    <row r="103">
      <c r="B103" t="inlineStr">
        <is>
          <t>4th quarter 2002</t>
        </is>
      </c>
      <c r="C103" t="n">
        <v>771687</v>
      </c>
      <c r="D103" t="n">
        <v>11920</v>
      </c>
      <c r="E103" t="n">
        <v>1.5</v>
      </c>
      <c r="F103" t="n">
        <v>0.2</v>
      </c>
      <c r="G103" t="n">
        <v>5.9</v>
      </c>
      <c r="H103" t="n">
        <v>0.6</v>
      </c>
      <c r="I103" t="n">
        <v>31.6</v>
      </c>
    </row>
    <row r="104">
      <c r="B104" t="inlineStr">
        <is>
          <t>3rd quarter 2002</t>
        </is>
      </c>
      <c r="C104" t="n">
        <v>770470</v>
      </c>
      <c r="D104" t="n">
        <v>11253</v>
      </c>
      <c r="E104" t="n">
        <v>1.5</v>
      </c>
      <c r="F104" t="n">
        <v>1.3</v>
      </c>
      <c r="G104" t="n">
        <v>7.3</v>
      </c>
      <c r="H104" t="n">
        <v>4.1</v>
      </c>
      <c r="I104" t="n">
        <v>37.8</v>
      </c>
    </row>
    <row r="105">
      <c r="B105" t="inlineStr">
        <is>
          <t>2nd quarter 2002</t>
        </is>
      </c>
      <c r="C105" t="n">
        <v>760585</v>
      </c>
      <c r="D105" t="n">
        <v>10491</v>
      </c>
      <c r="E105" t="n">
        <v>1.4</v>
      </c>
      <c r="F105" t="n">
        <v>0.8</v>
      </c>
      <c r="G105" t="n">
        <v>8.300000000000001</v>
      </c>
      <c r="H105" t="n">
        <v>1.7</v>
      </c>
      <c r="I105" t="n">
        <v>28.6</v>
      </c>
    </row>
    <row r="106">
      <c r="B106" t="inlineStr">
        <is>
          <t>1st quarter 2002</t>
        </is>
      </c>
      <c r="C106" t="n">
        <v>754424</v>
      </c>
      <c r="D106" t="n">
        <v>9684</v>
      </c>
      <c r="E106" t="n">
        <v>1.3</v>
      </c>
      <c r="F106" t="n">
        <v>-1.6</v>
      </c>
      <c r="G106" t="n">
        <v>6.9</v>
      </c>
      <c r="H106" t="n">
        <v>2.1</v>
      </c>
      <c r="I106" t="n">
        <v>21.2</v>
      </c>
    </row>
    <row r="107">
      <c r="B107" t="inlineStr">
        <is>
          <t>4th quarter 2001</t>
        </is>
      </c>
      <c r="C107" t="n">
        <v>766825</v>
      </c>
      <c r="D107" t="n">
        <v>9056</v>
      </c>
      <c r="E107" t="n">
        <v>1.2</v>
      </c>
      <c r="F107" t="n">
        <v>3.6</v>
      </c>
      <c r="G107" t="n">
        <v>10.9</v>
      </c>
      <c r="H107" t="n">
        <v>4.6</v>
      </c>
      <c r="I107" t="n">
        <v>18.2</v>
      </c>
    </row>
    <row r="108">
      <c r="B108" t="inlineStr">
        <is>
          <t>3rd quarter 2001</t>
        </is>
      </c>
      <c r="C108" t="n">
        <v>740056</v>
      </c>
      <c r="D108" t="n">
        <v>8167</v>
      </c>
      <c r="E108" t="n">
        <v>1.1</v>
      </c>
      <c r="F108" t="n">
        <v>-1.1</v>
      </c>
      <c r="G108" t="n">
        <v>0.1</v>
      </c>
      <c r="H108" t="n">
        <v>1.5</v>
      </c>
      <c r="I108" t="n">
        <v>11.2</v>
      </c>
    </row>
    <row r="109">
      <c r="B109" t="inlineStr">
        <is>
          <t>2nd quarter 2001</t>
        </is>
      </c>
      <c r="C109" t="n">
        <v>748199</v>
      </c>
      <c r="D109" t="n">
        <v>8156</v>
      </c>
      <c r="E109" t="n">
        <v>1.1</v>
      </c>
      <c r="F109" t="n">
        <v>1.2</v>
      </c>
      <c r="G109" t="n">
        <v>2.1</v>
      </c>
      <c r="H109" t="n">
        <v>3.3</v>
      </c>
      <c r="I109" t="n">
        <v>28.3</v>
      </c>
    </row>
    <row r="110">
      <c r="B110" t="inlineStr">
        <is>
          <t>1st quarter 2001</t>
        </is>
      </c>
      <c r="C110" t="n">
        <v>739142</v>
      </c>
      <c r="D110" t="n">
        <v>7990</v>
      </c>
      <c r="E110" t="n">
        <v>1.1</v>
      </c>
      <c r="F110" t="n">
        <v>0.8</v>
      </c>
      <c r="G110" t="n">
        <v>4.3</v>
      </c>
      <c r="H110" t="n">
        <v>2.1</v>
      </c>
      <c r="I110" t="n">
        <v>42.3</v>
      </c>
    </row>
    <row r="111">
      <c r="B111" t="inlineStr">
        <is>
          <t>4th quarter 2000</t>
        </is>
      </c>
      <c r="C111" t="n">
        <v>733089</v>
      </c>
      <c r="D111" t="n">
        <v>7663</v>
      </c>
      <c r="E111" t="n">
        <v>1</v>
      </c>
      <c r="F111" t="n">
        <v>0.6</v>
      </c>
      <c r="G111" t="n">
        <v>4.3</v>
      </c>
      <c r="H111" t="n">
        <v>3.9</v>
      </c>
      <c r="I111" t="n">
        <v>71.5</v>
      </c>
    </row>
    <row r="112">
      <c r="B112" t="inlineStr">
        <is>
          <t>3rd quarter 2000</t>
        </is>
      </c>
      <c r="C112" t="n">
        <v>728817</v>
      </c>
      <c r="D112" t="n">
        <v>7345</v>
      </c>
      <c r="E112" t="n">
        <v>1</v>
      </c>
      <c r="F112" t="n">
        <v>0.6</v>
      </c>
      <c r="G112" t="n">
        <v>15.5</v>
      </c>
      <c r="H112" t="n">
        <v>5.4</v>
      </c>
      <c r="I112" t="inlineStr">
        <is>
          <t>NA</t>
        </is>
      </c>
    </row>
    <row r="113">
      <c r="B113" t="inlineStr">
        <is>
          <t>2nd quarter 2000</t>
        </is>
      </c>
      <c r="C113" t="n">
        <v>724324</v>
      </c>
      <c r="D113" t="n">
        <v>6357</v>
      </c>
      <c r="E113" t="n">
        <v>0.9</v>
      </c>
      <c r="F113" t="n">
        <v>0.1</v>
      </c>
      <c r="G113" t="n">
        <v>13.3</v>
      </c>
      <c r="H113" t="n">
        <v>7.2</v>
      </c>
      <c r="I113" t="inlineStr">
        <is>
          <t>NA</t>
        </is>
      </c>
    </row>
    <row r="114">
      <c r="B114" t="inlineStr">
        <is>
          <t>1st quarter 2000</t>
        </is>
      </c>
      <c r="C114" t="n">
        <v>723615</v>
      </c>
      <c r="D114" t="n">
        <v>5613</v>
      </c>
      <c r="E114" t="n">
        <v>0.8</v>
      </c>
      <c r="F114" t="n">
        <v>2.6</v>
      </c>
      <c r="G114" t="n">
        <v>25.7</v>
      </c>
      <c r="H114" t="n">
        <v>9.5</v>
      </c>
      <c r="I114" t="inlineStr">
        <is>
          <t>NA</t>
        </is>
      </c>
    </row>
    <row r="115">
      <c r="B115" t="inlineStr">
        <is>
          <t>4th quarter 1999</t>
        </is>
      </c>
      <c r="C115" t="n">
        <v>705268</v>
      </c>
      <c r="D115" t="n">
        <v>4467</v>
      </c>
      <c r="E115" t="n">
        <v>0.6</v>
      </c>
      <c r="F115" t="n">
        <v>2</v>
      </c>
      <c r="G115" t="inlineStr">
        <is>
          <t>NA</t>
        </is>
      </c>
      <c r="H115" t="n">
        <v>9.1</v>
      </c>
      <c r="I115" t="inlineStr">
        <is>
          <t>NA</t>
        </is>
      </c>
    </row>
    <row r="116"/>
    <row r="117">
      <c r="B117" t="inlineStr">
        <is>
          <t>NA Not Available.     (p) Preliminary.     (r) Revised Estimate.</t>
        </is>
      </c>
    </row>
    <row r="118"/>
    <row r="119">
      <c r="B119" t="inlineStr">
        <is>
          <t>1 Estimates are adjusted for seasonal variation, but not for price changes.  Total sales estimates are also adjusted for trading-day differences and moving holidays.</t>
        </is>
      </c>
    </row>
    <row r="120"/>
    <row r="121">
      <c r="B121" t="inlineStr">
        <is>
          <t xml:space="preserve">2 E-commerce sales are sales of goods and services where an order is placed by the buyer or price and terms of sale are negotiated over an Internet, extranet, Electronic Data </t>
        </is>
      </c>
    </row>
    <row r="122">
      <c r="B122" t="inlineStr">
        <is>
          <t>Interchange (EDI) network, electronic mail, or other comparable online system. Payment may or may not be made online. Estimates include data only for businesses with paid</t>
        </is>
      </c>
    </row>
    <row r="123">
      <c r="B123" t="inlineStr">
        <is>
          <t>employees. Prior to the benchmark report released in April 2025, the Quarterly E-commerce estimates included nonemployers.</t>
        </is>
      </c>
    </row>
    <row r="124"/>
    <row r="125">
      <c r="B125" t="inlineStr">
        <is>
          <t>Note: For information on confidentiality protection, sampling error, sample design, and definitions, see http://www.census.gov/retail/mrts/how_surveys_are_collected.html</t>
        </is>
      </c>
    </row>
    <row r="126"/>
    <row r="127">
      <c r="B127" t="inlineStr">
        <is>
          <t>Source: Retail Indicators Branch, U.S. Census Bureau. The Census Bureau has reviewed this data product to ensure appropriate access, use, and disclosure avoidance protection of</t>
        </is>
      </c>
    </row>
    <row r="128">
      <c r="B128" t="inlineStr">
        <is>
          <t>the confidential source data (Project No. P-7504206, Disclosure Review Board (DRB) approval number:  CBDRB-FY26-003).</t>
        </is>
      </c>
    </row>
    <row r="129">
      <c r="B129" t="inlineStr">
        <is>
          <t>Last Revised: August 18, 2026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10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8" customWidth="1" min="2" max="2"/>
    <col width="8" customWidth="1" min="3" max="3"/>
    <col width="12" customWidth="1" min="4" max="4"/>
    <col width="14" customWidth="1" min="5" max="5"/>
    <col width="14" customWidth="1" min="6" max="6"/>
    <col width="11" customWidth="1" min="7" max="7"/>
    <col width="14" customWidth="1" min="8" max="8"/>
    <col width="14" customWidth="1" min="9" max="9"/>
    <col width="11" customWidth="1" min="10" max="10"/>
    <col width="16" customWidth="1" min="11" max="11"/>
  </cols>
  <sheetData>
    <row r="1">
      <c r="A1" s="7" t="inlineStr">
        <is>
          <t>Quarter label</t>
        </is>
      </c>
      <c r="B1" s="7" t="inlineStr">
        <is>
          <t>Year</t>
        </is>
      </c>
      <c r="C1" s="7" t="inlineStr">
        <is>
          <t>Quarter</t>
        </is>
      </c>
      <c r="D1" s="7" t="inlineStr">
        <is>
          <t>Status</t>
        </is>
      </c>
      <c r="E1" s="7" t="inlineStr">
        <is>
          <t>Total retail NSA ($M)</t>
        </is>
      </c>
      <c r="F1" s="7" t="inlineStr">
        <is>
          <t>E-commerce NSA ($M)</t>
        </is>
      </c>
      <c r="G1" s="7" t="inlineStr">
        <is>
          <t>E-com share NSA</t>
        </is>
      </c>
      <c r="H1" s="7" t="inlineStr">
        <is>
          <t>Total retail SA ($M)</t>
        </is>
      </c>
      <c r="I1" s="7" t="inlineStr">
        <is>
          <t>E-commerce SA ($M)</t>
        </is>
      </c>
      <c r="J1" s="7" t="inlineStr">
        <is>
          <t>E-com share SA</t>
        </is>
      </c>
      <c r="K1" s="7" t="inlineStr">
        <is>
          <t>E-com growth vs same quarter last year</t>
        </is>
      </c>
    </row>
    <row r="2">
      <c r="A2" s="8">
        <f>TRIM('Raw NSA'!B115)</f>
        <v/>
      </c>
      <c r="B2" s="8">
        <f>VALUE(MID(A2,FIND("quarter",A2)+8,4))</f>
        <v/>
      </c>
      <c r="C2" s="8">
        <f>VALUE(LEFT(A2,1))</f>
        <v/>
      </c>
      <c r="D2" s="8">
        <f>IF(ISNUMBER(SEARCH("(p)",A2)),"Preliminary",IF(ISNUMBER(SEARCH("(r)",A2)),"Revised","Final"))</f>
        <v/>
      </c>
      <c r="E2" s="9">
        <f>'Raw NSA'!C115</f>
        <v/>
      </c>
      <c r="F2" s="9">
        <f>'Raw NSA'!D115</f>
        <v/>
      </c>
      <c r="G2" s="10">
        <f>F2/E2</f>
        <v/>
      </c>
      <c r="H2" s="9">
        <f>'Raw SA'!C115</f>
        <v/>
      </c>
      <c r="I2" s="9">
        <f>'Raw SA'!D115</f>
        <v/>
      </c>
      <c r="J2" s="10">
        <f>I2/H2</f>
        <v/>
      </c>
    </row>
    <row r="3">
      <c r="A3" s="8">
        <f>TRIM('Raw NSA'!B114)</f>
        <v/>
      </c>
      <c r="B3" s="8">
        <f>VALUE(MID(A3,FIND("quarter",A3)+8,4))</f>
        <v/>
      </c>
      <c r="C3" s="8">
        <f>VALUE(LEFT(A3,1))</f>
        <v/>
      </c>
      <c r="D3" s="8">
        <f>IF(ISNUMBER(SEARCH("(p)",A3)),"Preliminary",IF(ISNUMBER(SEARCH("(r)",A3)),"Revised","Final"))</f>
        <v/>
      </c>
      <c r="E3" s="9">
        <f>'Raw NSA'!C114</f>
        <v/>
      </c>
      <c r="F3" s="9">
        <f>'Raw NSA'!D114</f>
        <v/>
      </c>
      <c r="G3" s="10">
        <f>F3/E3</f>
        <v/>
      </c>
      <c r="H3" s="9">
        <f>'Raw SA'!C114</f>
        <v/>
      </c>
      <c r="I3" s="9">
        <f>'Raw SA'!D114</f>
        <v/>
      </c>
      <c r="J3" s="10">
        <f>I3/H3</f>
        <v/>
      </c>
    </row>
    <row r="4">
      <c r="A4" s="8">
        <f>TRIM('Raw NSA'!B113)</f>
        <v/>
      </c>
      <c r="B4" s="8">
        <f>VALUE(MID(A4,FIND("quarter",A4)+8,4))</f>
        <v/>
      </c>
      <c r="C4" s="8">
        <f>VALUE(LEFT(A4,1))</f>
        <v/>
      </c>
      <c r="D4" s="8">
        <f>IF(ISNUMBER(SEARCH("(p)",A4)),"Preliminary",IF(ISNUMBER(SEARCH("(r)",A4)),"Revised","Final"))</f>
        <v/>
      </c>
      <c r="E4" s="9">
        <f>'Raw NSA'!C113</f>
        <v/>
      </c>
      <c r="F4" s="9">
        <f>'Raw NSA'!D113</f>
        <v/>
      </c>
      <c r="G4" s="10">
        <f>F4/E4</f>
        <v/>
      </c>
      <c r="H4" s="9">
        <f>'Raw SA'!C113</f>
        <v/>
      </c>
      <c r="I4" s="9">
        <f>'Raw SA'!D113</f>
        <v/>
      </c>
      <c r="J4" s="10">
        <f>I4/H4</f>
        <v/>
      </c>
    </row>
    <row r="5">
      <c r="A5" s="8">
        <f>TRIM('Raw NSA'!B112)</f>
        <v/>
      </c>
      <c r="B5" s="8">
        <f>VALUE(MID(A5,FIND("quarter",A5)+8,4))</f>
        <v/>
      </c>
      <c r="C5" s="8">
        <f>VALUE(LEFT(A5,1))</f>
        <v/>
      </c>
      <c r="D5" s="8">
        <f>IF(ISNUMBER(SEARCH("(p)",A5)),"Preliminary",IF(ISNUMBER(SEARCH("(r)",A5)),"Revised","Final"))</f>
        <v/>
      </c>
      <c r="E5" s="9">
        <f>'Raw NSA'!C112</f>
        <v/>
      </c>
      <c r="F5" s="9">
        <f>'Raw NSA'!D112</f>
        <v/>
      </c>
      <c r="G5" s="10">
        <f>F5/E5</f>
        <v/>
      </c>
      <c r="H5" s="9">
        <f>'Raw SA'!C112</f>
        <v/>
      </c>
      <c r="I5" s="9">
        <f>'Raw SA'!D112</f>
        <v/>
      </c>
      <c r="J5" s="10">
        <f>I5/H5</f>
        <v/>
      </c>
    </row>
    <row r="6">
      <c r="A6" s="8">
        <f>TRIM('Raw NSA'!B111)</f>
        <v/>
      </c>
      <c r="B6" s="8">
        <f>VALUE(MID(A6,FIND("quarter",A6)+8,4))</f>
        <v/>
      </c>
      <c r="C6" s="8">
        <f>VALUE(LEFT(A6,1))</f>
        <v/>
      </c>
      <c r="D6" s="8">
        <f>IF(ISNUMBER(SEARCH("(p)",A6)),"Preliminary",IF(ISNUMBER(SEARCH("(r)",A6)),"Revised","Final"))</f>
        <v/>
      </c>
      <c r="E6" s="9">
        <f>'Raw NSA'!C111</f>
        <v/>
      </c>
      <c r="F6" s="9">
        <f>'Raw NSA'!D111</f>
        <v/>
      </c>
      <c r="G6" s="10">
        <f>F6/E6</f>
        <v/>
      </c>
      <c r="H6" s="9">
        <f>'Raw SA'!C111</f>
        <v/>
      </c>
      <c r="I6" s="9">
        <f>'Raw SA'!D111</f>
        <v/>
      </c>
      <c r="J6" s="10">
        <f>I6/H6</f>
        <v/>
      </c>
      <c r="K6" s="10">
        <f>F6/F2-1</f>
        <v/>
      </c>
    </row>
    <row r="7">
      <c r="A7" s="8">
        <f>TRIM('Raw NSA'!B110)</f>
        <v/>
      </c>
      <c r="B7" s="8">
        <f>VALUE(MID(A7,FIND("quarter",A7)+8,4))</f>
        <v/>
      </c>
      <c r="C7" s="8">
        <f>VALUE(LEFT(A7,1))</f>
        <v/>
      </c>
      <c r="D7" s="8">
        <f>IF(ISNUMBER(SEARCH("(p)",A7)),"Preliminary",IF(ISNUMBER(SEARCH("(r)",A7)),"Revised","Final"))</f>
        <v/>
      </c>
      <c r="E7" s="9">
        <f>'Raw NSA'!C110</f>
        <v/>
      </c>
      <c r="F7" s="9">
        <f>'Raw NSA'!D110</f>
        <v/>
      </c>
      <c r="G7" s="10">
        <f>F7/E7</f>
        <v/>
      </c>
      <c r="H7" s="9">
        <f>'Raw SA'!C110</f>
        <v/>
      </c>
      <c r="I7" s="9">
        <f>'Raw SA'!D110</f>
        <v/>
      </c>
      <c r="J7" s="10">
        <f>I7/H7</f>
        <v/>
      </c>
      <c r="K7" s="10">
        <f>F7/F3-1</f>
        <v/>
      </c>
    </row>
    <row r="8">
      <c r="A8" s="8">
        <f>TRIM('Raw NSA'!B109)</f>
        <v/>
      </c>
      <c r="B8" s="8">
        <f>VALUE(MID(A8,FIND("quarter",A8)+8,4))</f>
        <v/>
      </c>
      <c r="C8" s="8">
        <f>VALUE(LEFT(A8,1))</f>
        <v/>
      </c>
      <c r="D8" s="8">
        <f>IF(ISNUMBER(SEARCH("(p)",A8)),"Preliminary",IF(ISNUMBER(SEARCH("(r)",A8)),"Revised","Final"))</f>
        <v/>
      </c>
      <c r="E8" s="9">
        <f>'Raw NSA'!C109</f>
        <v/>
      </c>
      <c r="F8" s="9">
        <f>'Raw NSA'!D109</f>
        <v/>
      </c>
      <c r="G8" s="10">
        <f>F8/E8</f>
        <v/>
      </c>
      <c r="H8" s="9">
        <f>'Raw SA'!C109</f>
        <v/>
      </c>
      <c r="I8" s="9">
        <f>'Raw SA'!D109</f>
        <v/>
      </c>
      <c r="J8" s="10">
        <f>I8/H8</f>
        <v/>
      </c>
      <c r="K8" s="10">
        <f>F8/F4-1</f>
        <v/>
      </c>
    </row>
    <row r="9">
      <c r="A9" s="8">
        <f>TRIM('Raw NSA'!B108)</f>
        <v/>
      </c>
      <c r="B9" s="8">
        <f>VALUE(MID(A9,FIND("quarter",A9)+8,4))</f>
        <v/>
      </c>
      <c r="C9" s="8">
        <f>VALUE(LEFT(A9,1))</f>
        <v/>
      </c>
      <c r="D9" s="8">
        <f>IF(ISNUMBER(SEARCH("(p)",A9)),"Preliminary",IF(ISNUMBER(SEARCH("(r)",A9)),"Revised","Final"))</f>
        <v/>
      </c>
      <c r="E9" s="9">
        <f>'Raw NSA'!C108</f>
        <v/>
      </c>
      <c r="F9" s="9">
        <f>'Raw NSA'!D108</f>
        <v/>
      </c>
      <c r="G9" s="10">
        <f>F9/E9</f>
        <v/>
      </c>
      <c r="H9" s="9">
        <f>'Raw SA'!C108</f>
        <v/>
      </c>
      <c r="I9" s="9">
        <f>'Raw SA'!D108</f>
        <v/>
      </c>
      <c r="J9" s="10">
        <f>I9/H9</f>
        <v/>
      </c>
      <c r="K9" s="10">
        <f>F9/F5-1</f>
        <v/>
      </c>
    </row>
    <row r="10">
      <c r="A10" s="8">
        <f>TRIM('Raw NSA'!B107)</f>
        <v/>
      </c>
      <c r="B10" s="8">
        <f>VALUE(MID(A10,FIND("quarter",A10)+8,4))</f>
        <v/>
      </c>
      <c r="C10" s="8">
        <f>VALUE(LEFT(A10,1))</f>
        <v/>
      </c>
      <c r="D10" s="8">
        <f>IF(ISNUMBER(SEARCH("(p)",A10)),"Preliminary",IF(ISNUMBER(SEARCH("(r)",A10)),"Revised","Final"))</f>
        <v/>
      </c>
      <c r="E10" s="9">
        <f>'Raw NSA'!C107</f>
        <v/>
      </c>
      <c r="F10" s="9">
        <f>'Raw NSA'!D107</f>
        <v/>
      </c>
      <c r="G10" s="10">
        <f>F10/E10</f>
        <v/>
      </c>
      <c r="H10" s="9">
        <f>'Raw SA'!C107</f>
        <v/>
      </c>
      <c r="I10" s="9">
        <f>'Raw SA'!D107</f>
        <v/>
      </c>
      <c r="J10" s="10">
        <f>I10/H10</f>
        <v/>
      </c>
      <c r="K10" s="10">
        <f>F10/F6-1</f>
        <v/>
      </c>
    </row>
    <row r="11">
      <c r="A11" s="8">
        <f>TRIM('Raw NSA'!B106)</f>
        <v/>
      </c>
      <c r="B11" s="8">
        <f>VALUE(MID(A11,FIND("quarter",A11)+8,4))</f>
        <v/>
      </c>
      <c r="C11" s="8">
        <f>VALUE(LEFT(A11,1))</f>
        <v/>
      </c>
      <c r="D11" s="8">
        <f>IF(ISNUMBER(SEARCH("(p)",A11)),"Preliminary",IF(ISNUMBER(SEARCH("(r)",A11)),"Revised","Final"))</f>
        <v/>
      </c>
      <c r="E11" s="9">
        <f>'Raw NSA'!C106</f>
        <v/>
      </c>
      <c r="F11" s="9">
        <f>'Raw NSA'!D106</f>
        <v/>
      </c>
      <c r="G11" s="10">
        <f>F11/E11</f>
        <v/>
      </c>
      <c r="H11" s="9">
        <f>'Raw SA'!C106</f>
        <v/>
      </c>
      <c r="I11" s="9">
        <f>'Raw SA'!D106</f>
        <v/>
      </c>
      <c r="J11" s="10">
        <f>I11/H11</f>
        <v/>
      </c>
      <c r="K11" s="10">
        <f>F11/F7-1</f>
        <v/>
      </c>
    </row>
    <row r="12">
      <c r="A12" s="8">
        <f>TRIM('Raw NSA'!B105)</f>
        <v/>
      </c>
      <c r="B12" s="8">
        <f>VALUE(MID(A12,FIND("quarter",A12)+8,4))</f>
        <v/>
      </c>
      <c r="C12" s="8">
        <f>VALUE(LEFT(A12,1))</f>
        <v/>
      </c>
      <c r="D12" s="8">
        <f>IF(ISNUMBER(SEARCH("(p)",A12)),"Preliminary",IF(ISNUMBER(SEARCH("(r)",A12)),"Revised","Final"))</f>
        <v/>
      </c>
      <c r="E12" s="9">
        <f>'Raw NSA'!C105</f>
        <v/>
      </c>
      <c r="F12" s="9">
        <f>'Raw NSA'!D105</f>
        <v/>
      </c>
      <c r="G12" s="10">
        <f>F12/E12</f>
        <v/>
      </c>
      <c r="H12" s="9">
        <f>'Raw SA'!C105</f>
        <v/>
      </c>
      <c r="I12" s="9">
        <f>'Raw SA'!D105</f>
        <v/>
      </c>
      <c r="J12" s="10">
        <f>I12/H12</f>
        <v/>
      </c>
      <c r="K12" s="10">
        <f>F12/F8-1</f>
        <v/>
      </c>
    </row>
    <row r="13">
      <c r="A13" s="8">
        <f>TRIM('Raw NSA'!B104)</f>
        <v/>
      </c>
      <c r="B13" s="8">
        <f>VALUE(MID(A13,FIND("quarter",A13)+8,4))</f>
        <v/>
      </c>
      <c r="C13" s="8">
        <f>VALUE(LEFT(A13,1))</f>
        <v/>
      </c>
      <c r="D13" s="8">
        <f>IF(ISNUMBER(SEARCH("(p)",A13)),"Preliminary",IF(ISNUMBER(SEARCH("(r)",A13)),"Revised","Final"))</f>
        <v/>
      </c>
      <c r="E13" s="9">
        <f>'Raw NSA'!C104</f>
        <v/>
      </c>
      <c r="F13" s="9">
        <f>'Raw NSA'!D104</f>
        <v/>
      </c>
      <c r="G13" s="10">
        <f>F13/E13</f>
        <v/>
      </c>
      <c r="H13" s="9">
        <f>'Raw SA'!C104</f>
        <v/>
      </c>
      <c r="I13" s="9">
        <f>'Raw SA'!D104</f>
        <v/>
      </c>
      <c r="J13" s="10">
        <f>I13/H13</f>
        <v/>
      </c>
      <c r="K13" s="10">
        <f>F13/F9-1</f>
        <v/>
      </c>
    </row>
    <row r="14">
      <c r="A14" s="8">
        <f>TRIM('Raw NSA'!B103)</f>
        <v/>
      </c>
      <c r="B14" s="8">
        <f>VALUE(MID(A14,FIND("quarter",A14)+8,4))</f>
        <v/>
      </c>
      <c r="C14" s="8">
        <f>VALUE(LEFT(A14,1))</f>
        <v/>
      </c>
      <c r="D14" s="8">
        <f>IF(ISNUMBER(SEARCH("(p)",A14)),"Preliminary",IF(ISNUMBER(SEARCH("(r)",A14)),"Revised","Final"))</f>
        <v/>
      </c>
      <c r="E14" s="9">
        <f>'Raw NSA'!C103</f>
        <v/>
      </c>
      <c r="F14" s="9">
        <f>'Raw NSA'!D103</f>
        <v/>
      </c>
      <c r="G14" s="10">
        <f>F14/E14</f>
        <v/>
      </c>
      <c r="H14" s="9">
        <f>'Raw SA'!C103</f>
        <v/>
      </c>
      <c r="I14" s="9">
        <f>'Raw SA'!D103</f>
        <v/>
      </c>
      <c r="J14" s="10">
        <f>I14/H14</f>
        <v/>
      </c>
      <c r="K14" s="10">
        <f>F14/F10-1</f>
        <v/>
      </c>
    </row>
    <row r="15">
      <c r="A15" s="8">
        <f>TRIM('Raw NSA'!B102)</f>
        <v/>
      </c>
      <c r="B15" s="8">
        <f>VALUE(MID(A15,FIND("quarter",A15)+8,4))</f>
        <v/>
      </c>
      <c r="C15" s="8">
        <f>VALUE(LEFT(A15,1))</f>
        <v/>
      </c>
      <c r="D15" s="8">
        <f>IF(ISNUMBER(SEARCH("(p)",A15)),"Preliminary",IF(ISNUMBER(SEARCH("(r)",A15)),"Revised","Final"))</f>
        <v/>
      </c>
      <c r="E15" s="9">
        <f>'Raw NSA'!C102</f>
        <v/>
      </c>
      <c r="F15" s="9">
        <f>'Raw NSA'!D102</f>
        <v/>
      </c>
      <c r="G15" s="10">
        <f>F15/E15</f>
        <v/>
      </c>
      <c r="H15" s="9">
        <f>'Raw SA'!C102</f>
        <v/>
      </c>
      <c r="I15" s="9">
        <f>'Raw SA'!D102</f>
        <v/>
      </c>
      <c r="J15" s="10">
        <f>I15/H15</f>
        <v/>
      </c>
      <c r="K15" s="10">
        <f>F15/F11-1</f>
        <v/>
      </c>
    </row>
    <row r="16">
      <c r="A16" s="8">
        <f>TRIM('Raw NSA'!B101)</f>
        <v/>
      </c>
      <c r="B16" s="8">
        <f>VALUE(MID(A16,FIND("quarter",A16)+8,4))</f>
        <v/>
      </c>
      <c r="C16" s="8">
        <f>VALUE(LEFT(A16,1))</f>
        <v/>
      </c>
      <c r="D16" s="8">
        <f>IF(ISNUMBER(SEARCH("(p)",A16)),"Preliminary",IF(ISNUMBER(SEARCH("(r)",A16)),"Revised","Final"))</f>
        <v/>
      </c>
      <c r="E16" s="9">
        <f>'Raw NSA'!C101</f>
        <v/>
      </c>
      <c r="F16" s="9">
        <f>'Raw NSA'!D101</f>
        <v/>
      </c>
      <c r="G16" s="10">
        <f>F16/E16</f>
        <v/>
      </c>
      <c r="H16" s="9">
        <f>'Raw SA'!C101</f>
        <v/>
      </c>
      <c r="I16" s="9">
        <f>'Raw SA'!D101</f>
        <v/>
      </c>
      <c r="J16" s="10">
        <f>I16/H16</f>
        <v/>
      </c>
      <c r="K16" s="10">
        <f>F16/F12-1</f>
        <v/>
      </c>
    </row>
    <row r="17">
      <c r="A17" s="8">
        <f>TRIM('Raw NSA'!B100)</f>
        <v/>
      </c>
      <c r="B17" s="8">
        <f>VALUE(MID(A17,FIND("quarter",A17)+8,4))</f>
        <v/>
      </c>
      <c r="C17" s="8">
        <f>VALUE(LEFT(A17,1))</f>
        <v/>
      </c>
      <c r="D17" s="8">
        <f>IF(ISNUMBER(SEARCH("(p)",A17)),"Preliminary",IF(ISNUMBER(SEARCH("(r)",A17)),"Revised","Final"))</f>
        <v/>
      </c>
      <c r="E17" s="9">
        <f>'Raw NSA'!C100</f>
        <v/>
      </c>
      <c r="F17" s="9">
        <f>'Raw NSA'!D100</f>
        <v/>
      </c>
      <c r="G17" s="10">
        <f>F17/E17</f>
        <v/>
      </c>
      <c r="H17" s="9">
        <f>'Raw SA'!C100</f>
        <v/>
      </c>
      <c r="I17" s="9">
        <f>'Raw SA'!D100</f>
        <v/>
      </c>
      <c r="J17" s="10">
        <f>I17/H17</f>
        <v/>
      </c>
      <c r="K17" s="10">
        <f>F17/F13-1</f>
        <v/>
      </c>
    </row>
    <row r="18">
      <c r="A18" s="8">
        <f>TRIM('Raw NSA'!B99)</f>
        <v/>
      </c>
      <c r="B18" s="8">
        <f>VALUE(MID(A18,FIND("quarter",A18)+8,4))</f>
        <v/>
      </c>
      <c r="C18" s="8">
        <f>VALUE(LEFT(A18,1))</f>
        <v/>
      </c>
      <c r="D18" s="8">
        <f>IF(ISNUMBER(SEARCH("(p)",A18)),"Preliminary",IF(ISNUMBER(SEARCH("(r)",A18)),"Revised","Final"))</f>
        <v/>
      </c>
      <c r="E18" s="9">
        <f>'Raw NSA'!C99</f>
        <v/>
      </c>
      <c r="F18" s="9">
        <f>'Raw NSA'!D99</f>
        <v/>
      </c>
      <c r="G18" s="10">
        <f>F18/E18</f>
        <v/>
      </c>
      <c r="H18" s="9">
        <f>'Raw SA'!C99</f>
        <v/>
      </c>
      <c r="I18" s="9">
        <f>'Raw SA'!D99</f>
        <v/>
      </c>
      <c r="J18" s="10">
        <f>I18/H18</f>
        <v/>
      </c>
      <c r="K18" s="10">
        <f>F18/F14-1</f>
        <v/>
      </c>
    </row>
    <row r="19">
      <c r="A19" s="8">
        <f>TRIM('Raw NSA'!B98)</f>
        <v/>
      </c>
      <c r="B19" s="8">
        <f>VALUE(MID(A19,FIND("quarter",A19)+8,4))</f>
        <v/>
      </c>
      <c r="C19" s="8">
        <f>VALUE(LEFT(A19,1))</f>
        <v/>
      </c>
      <c r="D19" s="8">
        <f>IF(ISNUMBER(SEARCH("(p)",A19)),"Preliminary",IF(ISNUMBER(SEARCH("(r)",A19)),"Revised","Final"))</f>
        <v/>
      </c>
      <c r="E19" s="9">
        <f>'Raw NSA'!C98</f>
        <v/>
      </c>
      <c r="F19" s="9">
        <f>'Raw NSA'!D98</f>
        <v/>
      </c>
      <c r="G19" s="10">
        <f>F19/E19</f>
        <v/>
      </c>
      <c r="H19" s="9">
        <f>'Raw SA'!C98</f>
        <v/>
      </c>
      <c r="I19" s="9">
        <f>'Raw SA'!D98</f>
        <v/>
      </c>
      <c r="J19" s="10">
        <f>I19/H19</f>
        <v/>
      </c>
      <c r="K19" s="10">
        <f>F19/F15-1</f>
        <v/>
      </c>
    </row>
    <row r="20">
      <c r="A20" s="8">
        <f>TRIM('Raw NSA'!B97)</f>
        <v/>
      </c>
      <c r="B20" s="8">
        <f>VALUE(MID(A20,FIND("quarter",A20)+8,4))</f>
        <v/>
      </c>
      <c r="C20" s="8">
        <f>VALUE(LEFT(A20,1))</f>
        <v/>
      </c>
      <c r="D20" s="8">
        <f>IF(ISNUMBER(SEARCH("(p)",A20)),"Preliminary",IF(ISNUMBER(SEARCH("(r)",A20)),"Revised","Final"))</f>
        <v/>
      </c>
      <c r="E20" s="9">
        <f>'Raw NSA'!C97</f>
        <v/>
      </c>
      <c r="F20" s="9">
        <f>'Raw NSA'!D97</f>
        <v/>
      </c>
      <c r="G20" s="10">
        <f>F20/E20</f>
        <v/>
      </c>
      <c r="H20" s="9">
        <f>'Raw SA'!C97</f>
        <v/>
      </c>
      <c r="I20" s="9">
        <f>'Raw SA'!D97</f>
        <v/>
      </c>
      <c r="J20" s="10">
        <f>I20/H20</f>
        <v/>
      </c>
      <c r="K20" s="10">
        <f>F20/F16-1</f>
        <v/>
      </c>
    </row>
    <row r="21">
      <c r="A21" s="8">
        <f>TRIM('Raw NSA'!B96)</f>
        <v/>
      </c>
      <c r="B21" s="8">
        <f>VALUE(MID(A21,FIND("quarter",A21)+8,4))</f>
        <v/>
      </c>
      <c r="C21" s="8">
        <f>VALUE(LEFT(A21,1))</f>
        <v/>
      </c>
      <c r="D21" s="8">
        <f>IF(ISNUMBER(SEARCH("(p)",A21)),"Preliminary",IF(ISNUMBER(SEARCH("(r)",A21)),"Revised","Final"))</f>
        <v/>
      </c>
      <c r="E21" s="9">
        <f>'Raw NSA'!C96</f>
        <v/>
      </c>
      <c r="F21" s="9">
        <f>'Raw NSA'!D96</f>
        <v/>
      </c>
      <c r="G21" s="10">
        <f>F21/E21</f>
        <v/>
      </c>
      <c r="H21" s="9">
        <f>'Raw SA'!C96</f>
        <v/>
      </c>
      <c r="I21" s="9">
        <f>'Raw SA'!D96</f>
        <v/>
      </c>
      <c r="J21" s="10">
        <f>I21/H21</f>
        <v/>
      </c>
      <c r="K21" s="10">
        <f>F21/F17-1</f>
        <v/>
      </c>
    </row>
    <row r="22">
      <c r="A22" s="8">
        <f>TRIM('Raw NSA'!B95)</f>
        <v/>
      </c>
      <c r="B22" s="8">
        <f>VALUE(MID(A22,FIND("quarter",A22)+8,4))</f>
        <v/>
      </c>
      <c r="C22" s="8">
        <f>VALUE(LEFT(A22,1))</f>
        <v/>
      </c>
      <c r="D22" s="8">
        <f>IF(ISNUMBER(SEARCH("(p)",A22)),"Preliminary",IF(ISNUMBER(SEARCH("(r)",A22)),"Revised","Final"))</f>
        <v/>
      </c>
      <c r="E22" s="9">
        <f>'Raw NSA'!C95</f>
        <v/>
      </c>
      <c r="F22" s="9">
        <f>'Raw NSA'!D95</f>
        <v/>
      </c>
      <c r="G22" s="10">
        <f>F22/E22</f>
        <v/>
      </c>
      <c r="H22" s="9">
        <f>'Raw SA'!C95</f>
        <v/>
      </c>
      <c r="I22" s="9">
        <f>'Raw SA'!D95</f>
        <v/>
      </c>
      <c r="J22" s="10">
        <f>I22/H22</f>
        <v/>
      </c>
      <c r="K22" s="10">
        <f>F22/F18-1</f>
        <v/>
      </c>
    </row>
    <row r="23">
      <c r="A23" s="8">
        <f>TRIM('Raw NSA'!B94)</f>
        <v/>
      </c>
      <c r="B23" s="8">
        <f>VALUE(MID(A23,FIND("quarter",A23)+8,4))</f>
        <v/>
      </c>
      <c r="C23" s="8">
        <f>VALUE(LEFT(A23,1))</f>
        <v/>
      </c>
      <c r="D23" s="8">
        <f>IF(ISNUMBER(SEARCH("(p)",A23)),"Preliminary",IF(ISNUMBER(SEARCH("(r)",A23)),"Revised","Final"))</f>
        <v/>
      </c>
      <c r="E23" s="9">
        <f>'Raw NSA'!C94</f>
        <v/>
      </c>
      <c r="F23" s="9">
        <f>'Raw NSA'!D94</f>
        <v/>
      </c>
      <c r="G23" s="10">
        <f>F23/E23</f>
        <v/>
      </c>
      <c r="H23" s="9">
        <f>'Raw SA'!C94</f>
        <v/>
      </c>
      <c r="I23" s="9">
        <f>'Raw SA'!D94</f>
        <v/>
      </c>
      <c r="J23" s="10">
        <f>I23/H23</f>
        <v/>
      </c>
      <c r="K23" s="10">
        <f>F23/F19-1</f>
        <v/>
      </c>
    </row>
    <row r="24">
      <c r="A24" s="8">
        <f>TRIM('Raw NSA'!B93)</f>
        <v/>
      </c>
      <c r="B24" s="8">
        <f>VALUE(MID(A24,FIND("quarter",A24)+8,4))</f>
        <v/>
      </c>
      <c r="C24" s="8">
        <f>VALUE(LEFT(A24,1))</f>
        <v/>
      </c>
      <c r="D24" s="8">
        <f>IF(ISNUMBER(SEARCH("(p)",A24)),"Preliminary",IF(ISNUMBER(SEARCH("(r)",A24)),"Revised","Final"))</f>
        <v/>
      </c>
      <c r="E24" s="9">
        <f>'Raw NSA'!C93</f>
        <v/>
      </c>
      <c r="F24" s="9">
        <f>'Raw NSA'!D93</f>
        <v/>
      </c>
      <c r="G24" s="10">
        <f>F24/E24</f>
        <v/>
      </c>
      <c r="H24" s="9">
        <f>'Raw SA'!C93</f>
        <v/>
      </c>
      <c r="I24" s="9">
        <f>'Raw SA'!D93</f>
        <v/>
      </c>
      <c r="J24" s="10">
        <f>I24/H24</f>
        <v/>
      </c>
      <c r="K24" s="10">
        <f>F24/F20-1</f>
        <v/>
      </c>
    </row>
    <row r="25">
      <c r="A25" s="8">
        <f>TRIM('Raw NSA'!B92)</f>
        <v/>
      </c>
      <c r="B25" s="8">
        <f>VALUE(MID(A25,FIND("quarter",A25)+8,4))</f>
        <v/>
      </c>
      <c r="C25" s="8">
        <f>VALUE(LEFT(A25,1))</f>
        <v/>
      </c>
      <c r="D25" s="8">
        <f>IF(ISNUMBER(SEARCH("(p)",A25)),"Preliminary",IF(ISNUMBER(SEARCH("(r)",A25)),"Revised","Final"))</f>
        <v/>
      </c>
      <c r="E25" s="9">
        <f>'Raw NSA'!C92</f>
        <v/>
      </c>
      <c r="F25" s="9">
        <f>'Raw NSA'!D92</f>
        <v/>
      </c>
      <c r="G25" s="10">
        <f>F25/E25</f>
        <v/>
      </c>
      <c r="H25" s="9">
        <f>'Raw SA'!C92</f>
        <v/>
      </c>
      <c r="I25" s="9">
        <f>'Raw SA'!D92</f>
        <v/>
      </c>
      <c r="J25" s="10">
        <f>I25/H25</f>
        <v/>
      </c>
      <c r="K25" s="10">
        <f>F25/F21-1</f>
        <v/>
      </c>
    </row>
    <row r="26">
      <c r="A26" s="8">
        <f>TRIM('Raw NSA'!B91)</f>
        <v/>
      </c>
      <c r="B26" s="8">
        <f>VALUE(MID(A26,FIND("quarter",A26)+8,4))</f>
        <v/>
      </c>
      <c r="C26" s="8">
        <f>VALUE(LEFT(A26,1))</f>
        <v/>
      </c>
      <c r="D26" s="8">
        <f>IF(ISNUMBER(SEARCH("(p)",A26)),"Preliminary",IF(ISNUMBER(SEARCH("(r)",A26)),"Revised","Final"))</f>
        <v/>
      </c>
      <c r="E26" s="9">
        <f>'Raw NSA'!C91</f>
        <v/>
      </c>
      <c r="F26" s="9">
        <f>'Raw NSA'!D91</f>
        <v/>
      </c>
      <c r="G26" s="10">
        <f>F26/E26</f>
        <v/>
      </c>
      <c r="H26" s="9">
        <f>'Raw SA'!C91</f>
        <v/>
      </c>
      <c r="I26" s="9">
        <f>'Raw SA'!D91</f>
        <v/>
      </c>
      <c r="J26" s="10">
        <f>I26/H26</f>
        <v/>
      </c>
      <c r="K26" s="10">
        <f>F26/F22-1</f>
        <v/>
      </c>
    </row>
    <row r="27">
      <c r="A27" s="8">
        <f>TRIM('Raw NSA'!B90)</f>
        <v/>
      </c>
      <c r="B27" s="8">
        <f>VALUE(MID(A27,FIND("quarter",A27)+8,4))</f>
        <v/>
      </c>
      <c r="C27" s="8">
        <f>VALUE(LEFT(A27,1))</f>
        <v/>
      </c>
      <c r="D27" s="8">
        <f>IF(ISNUMBER(SEARCH("(p)",A27)),"Preliminary",IF(ISNUMBER(SEARCH("(r)",A27)),"Revised","Final"))</f>
        <v/>
      </c>
      <c r="E27" s="9">
        <f>'Raw NSA'!C90</f>
        <v/>
      </c>
      <c r="F27" s="9">
        <f>'Raw NSA'!D90</f>
        <v/>
      </c>
      <c r="G27" s="10">
        <f>F27/E27</f>
        <v/>
      </c>
      <c r="H27" s="9">
        <f>'Raw SA'!C90</f>
        <v/>
      </c>
      <c r="I27" s="9">
        <f>'Raw SA'!D90</f>
        <v/>
      </c>
      <c r="J27" s="10">
        <f>I27/H27</f>
        <v/>
      </c>
      <c r="K27" s="10">
        <f>F27/F23-1</f>
        <v/>
      </c>
    </row>
    <row r="28">
      <c r="A28" s="8">
        <f>TRIM('Raw NSA'!B89)</f>
        <v/>
      </c>
      <c r="B28" s="8">
        <f>VALUE(MID(A28,FIND("quarter",A28)+8,4))</f>
        <v/>
      </c>
      <c r="C28" s="8">
        <f>VALUE(LEFT(A28,1))</f>
        <v/>
      </c>
      <c r="D28" s="8">
        <f>IF(ISNUMBER(SEARCH("(p)",A28)),"Preliminary",IF(ISNUMBER(SEARCH("(r)",A28)),"Revised","Final"))</f>
        <v/>
      </c>
      <c r="E28" s="9">
        <f>'Raw NSA'!C89</f>
        <v/>
      </c>
      <c r="F28" s="9">
        <f>'Raw NSA'!D89</f>
        <v/>
      </c>
      <c r="G28" s="10">
        <f>F28/E28</f>
        <v/>
      </c>
      <c r="H28" s="9">
        <f>'Raw SA'!C89</f>
        <v/>
      </c>
      <c r="I28" s="9">
        <f>'Raw SA'!D89</f>
        <v/>
      </c>
      <c r="J28" s="10">
        <f>I28/H28</f>
        <v/>
      </c>
      <c r="K28" s="10">
        <f>F28/F24-1</f>
        <v/>
      </c>
    </row>
    <row r="29">
      <c r="A29" s="8">
        <f>TRIM('Raw NSA'!B88)</f>
        <v/>
      </c>
      <c r="B29" s="8">
        <f>VALUE(MID(A29,FIND("quarter",A29)+8,4))</f>
        <v/>
      </c>
      <c r="C29" s="8">
        <f>VALUE(LEFT(A29,1))</f>
        <v/>
      </c>
      <c r="D29" s="8">
        <f>IF(ISNUMBER(SEARCH("(p)",A29)),"Preliminary",IF(ISNUMBER(SEARCH("(r)",A29)),"Revised","Final"))</f>
        <v/>
      </c>
      <c r="E29" s="9">
        <f>'Raw NSA'!C88</f>
        <v/>
      </c>
      <c r="F29" s="9">
        <f>'Raw NSA'!D88</f>
        <v/>
      </c>
      <c r="G29" s="10">
        <f>F29/E29</f>
        <v/>
      </c>
      <c r="H29" s="9">
        <f>'Raw SA'!C88</f>
        <v/>
      </c>
      <c r="I29" s="9">
        <f>'Raw SA'!D88</f>
        <v/>
      </c>
      <c r="J29" s="10">
        <f>I29/H29</f>
        <v/>
      </c>
      <c r="K29" s="10">
        <f>F29/F25-1</f>
        <v/>
      </c>
    </row>
    <row r="30">
      <c r="A30" s="8">
        <f>TRIM('Raw NSA'!B87)</f>
        <v/>
      </c>
      <c r="B30" s="8">
        <f>VALUE(MID(A30,FIND("quarter",A30)+8,4))</f>
        <v/>
      </c>
      <c r="C30" s="8">
        <f>VALUE(LEFT(A30,1))</f>
        <v/>
      </c>
      <c r="D30" s="8">
        <f>IF(ISNUMBER(SEARCH("(p)",A30)),"Preliminary",IF(ISNUMBER(SEARCH("(r)",A30)),"Revised","Final"))</f>
        <v/>
      </c>
      <c r="E30" s="9">
        <f>'Raw NSA'!C87</f>
        <v/>
      </c>
      <c r="F30" s="9">
        <f>'Raw NSA'!D87</f>
        <v/>
      </c>
      <c r="G30" s="10">
        <f>F30/E30</f>
        <v/>
      </c>
      <c r="H30" s="9">
        <f>'Raw SA'!C87</f>
        <v/>
      </c>
      <c r="I30" s="9">
        <f>'Raw SA'!D87</f>
        <v/>
      </c>
      <c r="J30" s="10">
        <f>I30/H30</f>
        <v/>
      </c>
      <c r="K30" s="10">
        <f>F30/F26-1</f>
        <v/>
      </c>
    </row>
    <row r="31">
      <c r="A31" s="8">
        <f>TRIM('Raw NSA'!B86)</f>
        <v/>
      </c>
      <c r="B31" s="8">
        <f>VALUE(MID(A31,FIND("quarter",A31)+8,4))</f>
        <v/>
      </c>
      <c r="C31" s="8">
        <f>VALUE(LEFT(A31,1))</f>
        <v/>
      </c>
      <c r="D31" s="8">
        <f>IF(ISNUMBER(SEARCH("(p)",A31)),"Preliminary",IF(ISNUMBER(SEARCH("(r)",A31)),"Revised","Final"))</f>
        <v/>
      </c>
      <c r="E31" s="9">
        <f>'Raw NSA'!C86</f>
        <v/>
      </c>
      <c r="F31" s="9">
        <f>'Raw NSA'!D86</f>
        <v/>
      </c>
      <c r="G31" s="10">
        <f>F31/E31</f>
        <v/>
      </c>
      <c r="H31" s="9">
        <f>'Raw SA'!C86</f>
        <v/>
      </c>
      <c r="I31" s="9">
        <f>'Raw SA'!D86</f>
        <v/>
      </c>
      <c r="J31" s="10">
        <f>I31/H31</f>
        <v/>
      </c>
      <c r="K31" s="10">
        <f>F31/F27-1</f>
        <v/>
      </c>
    </row>
    <row r="32">
      <c r="A32" s="8">
        <f>TRIM('Raw NSA'!B85)</f>
        <v/>
      </c>
      <c r="B32" s="8">
        <f>VALUE(MID(A32,FIND("quarter",A32)+8,4))</f>
        <v/>
      </c>
      <c r="C32" s="8">
        <f>VALUE(LEFT(A32,1))</f>
        <v/>
      </c>
      <c r="D32" s="8">
        <f>IF(ISNUMBER(SEARCH("(p)",A32)),"Preliminary",IF(ISNUMBER(SEARCH("(r)",A32)),"Revised","Final"))</f>
        <v/>
      </c>
      <c r="E32" s="9">
        <f>'Raw NSA'!C85</f>
        <v/>
      </c>
      <c r="F32" s="9">
        <f>'Raw NSA'!D85</f>
        <v/>
      </c>
      <c r="G32" s="10">
        <f>F32/E32</f>
        <v/>
      </c>
      <c r="H32" s="9">
        <f>'Raw SA'!C85</f>
        <v/>
      </c>
      <c r="I32" s="9">
        <f>'Raw SA'!D85</f>
        <v/>
      </c>
      <c r="J32" s="10">
        <f>I32/H32</f>
        <v/>
      </c>
      <c r="K32" s="10">
        <f>F32/F28-1</f>
        <v/>
      </c>
    </row>
    <row r="33">
      <c r="A33" s="8">
        <f>TRIM('Raw NSA'!B84)</f>
        <v/>
      </c>
      <c r="B33" s="8">
        <f>VALUE(MID(A33,FIND("quarter",A33)+8,4))</f>
        <v/>
      </c>
      <c r="C33" s="8">
        <f>VALUE(LEFT(A33,1))</f>
        <v/>
      </c>
      <c r="D33" s="8">
        <f>IF(ISNUMBER(SEARCH("(p)",A33)),"Preliminary",IF(ISNUMBER(SEARCH("(r)",A33)),"Revised","Final"))</f>
        <v/>
      </c>
      <c r="E33" s="9">
        <f>'Raw NSA'!C84</f>
        <v/>
      </c>
      <c r="F33" s="9">
        <f>'Raw NSA'!D84</f>
        <v/>
      </c>
      <c r="G33" s="10">
        <f>F33/E33</f>
        <v/>
      </c>
      <c r="H33" s="9">
        <f>'Raw SA'!C84</f>
        <v/>
      </c>
      <c r="I33" s="9">
        <f>'Raw SA'!D84</f>
        <v/>
      </c>
      <c r="J33" s="10">
        <f>I33/H33</f>
        <v/>
      </c>
      <c r="K33" s="10">
        <f>F33/F29-1</f>
        <v/>
      </c>
    </row>
    <row r="34">
      <c r="A34" s="8">
        <f>TRIM('Raw NSA'!B83)</f>
        <v/>
      </c>
      <c r="B34" s="8">
        <f>VALUE(MID(A34,FIND("quarter",A34)+8,4))</f>
        <v/>
      </c>
      <c r="C34" s="8">
        <f>VALUE(LEFT(A34,1))</f>
        <v/>
      </c>
      <c r="D34" s="8">
        <f>IF(ISNUMBER(SEARCH("(p)",A34)),"Preliminary",IF(ISNUMBER(SEARCH("(r)",A34)),"Revised","Final"))</f>
        <v/>
      </c>
      <c r="E34" s="9">
        <f>'Raw NSA'!C83</f>
        <v/>
      </c>
      <c r="F34" s="9">
        <f>'Raw NSA'!D83</f>
        <v/>
      </c>
      <c r="G34" s="10">
        <f>F34/E34</f>
        <v/>
      </c>
      <c r="H34" s="9">
        <f>'Raw SA'!C83</f>
        <v/>
      </c>
      <c r="I34" s="9">
        <f>'Raw SA'!D83</f>
        <v/>
      </c>
      <c r="J34" s="10">
        <f>I34/H34</f>
        <v/>
      </c>
      <c r="K34" s="10">
        <f>F34/F30-1</f>
        <v/>
      </c>
    </row>
    <row r="35">
      <c r="A35" s="8">
        <f>TRIM('Raw NSA'!B82)</f>
        <v/>
      </c>
      <c r="B35" s="8">
        <f>VALUE(MID(A35,FIND("quarter",A35)+8,4))</f>
        <v/>
      </c>
      <c r="C35" s="8">
        <f>VALUE(LEFT(A35,1))</f>
        <v/>
      </c>
      <c r="D35" s="8">
        <f>IF(ISNUMBER(SEARCH("(p)",A35)),"Preliminary",IF(ISNUMBER(SEARCH("(r)",A35)),"Revised","Final"))</f>
        <v/>
      </c>
      <c r="E35" s="9">
        <f>'Raw NSA'!C82</f>
        <v/>
      </c>
      <c r="F35" s="9">
        <f>'Raw NSA'!D82</f>
        <v/>
      </c>
      <c r="G35" s="10">
        <f>F35/E35</f>
        <v/>
      </c>
      <c r="H35" s="9">
        <f>'Raw SA'!C82</f>
        <v/>
      </c>
      <c r="I35" s="9">
        <f>'Raw SA'!D82</f>
        <v/>
      </c>
      <c r="J35" s="10">
        <f>I35/H35</f>
        <v/>
      </c>
      <c r="K35" s="10">
        <f>F35/F31-1</f>
        <v/>
      </c>
    </row>
    <row r="36">
      <c r="A36" s="8">
        <f>TRIM('Raw NSA'!B81)</f>
        <v/>
      </c>
      <c r="B36" s="8">
        <f>VALUE(MID(A36,FIND("quarter",A36)+8,4))</f>
        <v/>
      </c>
      <c r="C36" s="8">
        <f>VALUE(LEFT(A36,1))</f>
        <v/>
      </c>
      <c r="D36" s="8">
        <f>IF(ISNUMBER(SEARCH("(p)",A36)),"Preliminary",IF(ISNUMBER(SEARCH("(r)",A36)),"Revised","Final"))</f>
        <v/>
      </c>
      <c r="E36" s="9">
        <f>'Raw NSA'!C81</f>
        <v/>
      </c>
      <c r="F36" s="9">
        <f>'Raw NSA'!D81</f>
        <v/>
      </c>
      <c r="G36" s="10">
        <f>F36/E36</f>
        <v/>
      </c>
      <c r="H36" s="9">
        <f>'Raw SA'!C81</f>
        <v/>
      </c>
      <c r="I36" s="9">
        <f>'Raw SA'!D81</f>
        <v/>
      </c>
      <c r="J36" s="10">
        <f>I36/H36</f>
        <v/>
      </c>
      <c r="K36" s="10">
        <f>F36/F32-1</f>
        <v/>
      </c>
    </row>
    <row r="37">
      <c r="A37" s="8">
        <f>TRIM('Raw NSA'!B80)</f>
        <v/>
      </c>
      <c r="B37" s="8">
        <f>VALUE(MID(A37,FIND("quarter",A37)+8,4))</f>
        <v/>
      </c>
      <c r="C37" s="8">
        <f>VALUE(LEFT(A37,1))</f>
        <v/>
      </c>
      <c r="D37" s="8">
        <f>IF(ISNUMBER(SEARCH("(p)",A37)),"Preliminary",IF(ISNUMBER(SEARCH("(r)",A37)),"Revised","Final"))</f>
        <v/>
      </c>
      <c r="E37" s="9">
        <f>'Raw NSA'!C80</f>
        <v/>
      </c>
      <c r="F37" s="9">
        <f>'Raw NSA'!D80</f>
        <v/>
      </c>
      <c r="G37" s="10">
        <f>F37/E37</f>
        <v/>
      </c>
      <c r="H37" s="9">
        <f>'Raw SA'!C80</f>
        <v/>
      </c>
      <c r="I37" s="9">
        <f>'Raw SA'!D80</f>
        <v/>
      </c>
      <c r="J37" s="10">
        <f>I37/H37</f>
        <v/>
      </c>
      <c r="K37" s="10">
        <f>F37/F33-1</f>
        <v/>
      </c>
    </row>
    <row r="38">
      <c r="A38" s="8">
        <f>TRIM('Raw NSA'!B79)</f>
        <v/>
      </c>
      <c r="B38" s="8">
        <f>VALUE(MID(A38,FIND("quarter",A38)+8,4))</f>
        <v/>
      </c>
      <c r="C38" s="8">
        <f>VALUE(LEFT(A38,1))</f>
        <v/>
      </c>
      <c r="D38" s="8">
        <f>IF(ISNUMBER(SEARCH("(p)",A38)),"Preliminary",IF(ISNUMBER(SEARCH("(r)",A38)),"Revised","Final"))</f>
        <v/>
      </c>
      <c r="E38" s="9">
        <f>'Raw NSA'!C79</f>
        <v/>
      </c>
      <c r="F38" s="9">
        <f>'Raw NSA'!D79</f>
        <v/>
      </c>
      <c r="G38" s="10">
        <f>F38/E38</f>
        <v/>
      </c>
      <c r="H38" s="9">
        <f>'Raw SA'!C79</f>
        <v/>
      </c>
      <c r="I38" s="9">
        <f>'Raw SA'!D79</f>
        <v/>
      </c>
      <c r="J38" s="10">
        <f>I38/H38</f>
        <v/>
      </c>
      <c r="K38" s="10">
        <f>F38/F34-1</f>
        <v/>
      </c>
    </row>
    <row r="39">
      <c r="A39" s="8">
        <f>TRIM('Raw NSA'!B78)</f>
        <v/>
      </c>
      <c r="B39" s="8">
        <f>VALUE(MID(A39,FIND("quarter",A39)+8,4))</f>
        <v/>
      </c>
      <c r="C39" s="8">
        <f>VALUE(LEFT(A39,1))</f>
        <v/>
      </c>
      <c r="D39" s="8">
        <f>IF(ISNUMBER(SEARCH("(p)",A39)),"Preliminary",IF(ISNUMBER(SEARCH("(r)",A39)),"Revised","Final"))</f>
        <v/>
      </c>
      <c r="E39" s="9">
        <f>'Raw NSA'!C78</f>
        <v/>
      </c>
      <c r="F39" s="9">
        <f>'Raw NSA'!D78</f>
        <v/>
      </c>
      <c r="G39" s="10">
        <f>F39/E39</f>
        <v/>
      </c>
      <c r="H39" s="9">
        <f>'Raw SA'!C78</f>
        <v/>
      </c>
      <c r="I39" s="9">
        <f>'Raw SA'!D78</f>
        <v/>
      </c>
      <c r="J39" s="10">
        <f>I39/H39</f>
        <v/>
      </c>
      <c r="K39" s="10">
        <f>F39/F35-1</f>
        <v/>
      </c>
    </row>
    <row r="40">
      <c r="A40" s="8">
        <f>TRIM('Raw NSA'!B77)</f>
        <v/>
      </c>
      <c r="B40" s="8">
        <f>VALUE(MID(A40,FIND("quarter",A40)+8,4))</f>
        <v/>
      </c>
      <c r="C40" s="8">
        <f>VALUE(LEFT(A40,1))</f>
        <v/>
      </c>
      <c r="D40" s="8">
        <f>IF(ISNUMBER(SEARCH("(p)",A40)),"Preliminary",IF(ISNUMBER(SEARCH("(r)",A40)),"Revised","Final"))</f>
        <v/>
      </c>
      <c r="E40" s="9">
        <f>'Raw NSA'!C77</f>
        <v/>
      </c>
      <c r="F40" s="9">
        <f>'Raw NSA'!D77</f>
        <v/>
      </c>
      <c r="G40" s="10">
        <f>F40/E40</f>
        <v/>
      </c>
      <c r="H40" s="9">
        <f>'Raw SA'!C77</f>
        <v/>
      </c>
      <c r="I40" s="9">
        <f>'Raw SA'!D77</f>
        <v/>
      </c>
      <c r="J40" s="10">
        <f>I40/H40</f>
        <v/>
      </c>
      <c r="K40" s="10">
        <f>F40/F36-1</f>
        <v/>
      </c>
    </row>
    <row r="41">
      <c r="A41" s="8">
        <f>TRIM('Raw NSA'!B76)</f>
        <v/>
      </c>
      <c r="B41" s="8">
        <f>VALUE(MID(A41,FIND("quarter",A41)+8,4))</f>
        <v/>
      </c>
      <c r="C41" s="8">
        <f>VALUE(LEFT(A41,1))</f>
        <v/>
      </c>
      <c r="D41" s="8">
        <f>IF(ISNUMBER(SEARCH("(p)",A41)),"Preliminary",IF(ISNUMBER(SEARCH("(r)",A41)),"Revised","Final"))</f>
        <v/>
      </c>
      <c r="E41" s="9">
        <f>'Raw NSA'!C76</f>
        <v/>
      </c>
      <c r="F41" s="9">
        <f>'Raw NSA'!D76</f>
        <v/>
      </c>
      <c r="G41" s="10">
        <f>F41/E41</f>
        <v/>
      </c>
      <c r="H41" s="9">
        <f>'Raw SA'!C76</f>
        <v/>
      </c>
      <c r="I41" s="9">
        <f>'Raw SA'!D76</f>
        <v/>
      </c>
      <c r="J41" s="10">
        <f>I41/H41</f>
        <v/>
      </c>
      <c r="K41" s="10">
        <f>F41/F37-1</f>
        <v/>
      </c>
    </row>
    <row r="42">
      <c r="A42" s="8">
        <f>TRIM('Raw NSA'!B75)</f>
        <v/>
      </c>
      <c r="B42" s="8">
        <f>VALUE(MID(A42,FIND("quarter",A42)+8,4))</f>
        <v/>
      </c>
      <c r="C42" s="8">
        <f>VALUE(LEFT(A42,1))</f>
        <v/>
      </c>
      <c r="D42" s="8">
        <f>IF(ISNUMBER(SEARCH("(p)",A42)),"Preliminary",IF(ISNUMBER(SEARCH("(r)",A42)),"Revised","Final"))</f>
        <v/>
      </c>
      <c r="E42" s="9">
        <f>'Raw NSA'!C75</f>
        <v/>
      </c>
      <c r="F42" s="9">
        <f>'Raw NSA'!D75</f>
        <v/>
      </c>
      <c r="G42" s="10">
        <f>F42/E42</f>
        <v/>
      </c>
      <c r="H42" s="9">
        <f>'Raw SA'!C75</f>
        <v/>
      </c>
      <c r="I42" s="9">
        <f>'Raw SA'!D75</f>
        <v/>
      </c>
      <c r="J42" s="10">
        <f>I42/H42</f>
        <v/>
      </c>
      <c r="K42" s="10">
        <f>F42/F38-1</f>
        <v/>
      </c>
    </row>
    <row r="43">
      <c r="A43" s="8">
        <f>TRIM('Raw NSA'!B74)</f>
        <v/>
      </c>
      <c r="B43" s="8">
        <f>VALUE(MID(A43,FIND("quarter",A43)+8,4))</f>
        <v/>
      </c>
      <c r="C43" s="8">
        <f>VALUE(LEFT(A43,1))</f>
        <v/>
      </c>
      <c r="D43" s="8">
        <f>IF(ISNUMBER(SEARCH("(p)",A43)),"Preliminary",IF(ISNUMBER(SEARCH("(r)",A43)),"Revised","Final"))</f>
        <v/>
      </c>
      <c r="E43" s="9">
        <f>'Raw NSA'!C74</f>
        <v/>
      </c>
      <c r="F43" s="9">
        <f>'Raw NSA'!D74</f>
        <v/>
      </c>
      <c r="G43" s="10">
        <f>F43/E43</f>
        <v/>
      </c>
      <c r="H43" s="9">
        <f>'Raw SA'!C74</f>
        <v/>
      </c>
      <c r="I43" s="9">
        <f>'Raw SA'!D74</f>
        <v/>
      </c>
      <c r="J43" s="10">
        <f>I43/H43</f>
        <v/>
      </c>
      <c r="K43" s="10">
        <f>F43/F39-1</f>
        <v/>
      </c>
    </row>
    <row r="44">
      <c r="A44" s="8">
        <f>TRIM('Raw NSA'!B73)</f>
        <v/>
      </c>
      <c r="B44" s="8">
        <f>VALUE(MID(A44,FIND("quarter",A44)+8,4))</f>
        <v/>
      </c>
      <c r="C44" s="8">
        <f>VALUE(LEFT(A44,1))</f>
        <v/>
      </c>
      <c r="D44" s="8">
        <f>IF(ISNUMBER(SEARCH("(p)",A44)),"Preliminary",IF(ISNUMBER(SEARCH("(r)",A44)),"Revised","Final"))</f>
        <v/>
      </c>
      <c r="E44" s="9">
        <f>'Raw NSA'!C73</f>
        <v/>
      </c>
      <c r="F44" s="9">
        <f>'Raw NSA'!D73</f>
        <v/>
      </c>
      <c r="G44" s="10">
        <f>F44/E44</f>
        <v/>
      </c>
      <c r="H44" s="9">
        <f>'Raw SA'!C73</f>
        <v/>
      </c>
      <c r="I44" s="9">
        <f>'Raw SA'!D73</f>
        <v/>
      </c>
      <c r="J44" s="10">
        <f>I44/H44</f>
        <v/>
      </c>
      <c r="K44" s="10">
        <f>F44/F40-1</f>
        <v/>
      </c>
    </row>
    <row r="45">
      <c r="A45" s="8">
        <f>TRIM('Raw NSA'!B72)</f>
        <v/>
      </c>
      <c r="B45" s="8">
        <f>VALUE(MID(A45,FIND("quarter",A45)+8,4))</f>
        <v/>
      </c>
      <c r="C45" s="8">
        <f>VALUE(LEFT(A45,1))</f>
        <v/>
      </c>
      <c r="D45" s="8">
        <f>IF(ISNUMBER(SEARCH("(p)",A45)),"Preliminary",IF(ISNUMBER(SEARCH("(r)",A45)),"Revised","Final"))</f>
        <v/>
      </c>
      <c r="E45" s="9">
        <f>'Raw NSA'!C72</f>
        <v/>
      </c>
      <c r="F45" s="9">
        <f>'Raw NSA'!D72</f>
        <v/>
      </c>
      <c r="G45" s="10">
        <f>F45/E45</f>
        <v/>
      </c>
      <c r="H45" s="9">
        <f>'Raw SA'!C72</f>
        <v/>
      </c>
      <c r="I45" s="9">
        <f>'Raw SA'!D72</f>
        <v/>
      </c>
      <c r="J45" s="10">
        <f>I45/H45</f>
        <v/>
      </c>
      <c r="K45" s="10">
        <f>F45/F41-1</f>
        <v/>
      </c>
    </row>
    <row r="46">
      <c r="A46" s="8">
        <f>TRIM('Raw NSA'!B71)</f>
        <v/>
      </c>
      <c r="B46" s="8">
        <f>VALUE(MID(A46,FIND("quarter",A46)+8,4))</f>
        <v/>
      </c>
      <c r="C46" s="8">
        <f>VALUE(LEFT(A46,1))</f>
        <v/>
      </c>
      <c r="D46" s="8">
        <f>IF(ISNUMBER(SEARCH("(p)",A46)),"Preliminary",IF(ISNUMBER(SEARCH("(r)",A46)),"Revised","Final"))</f>
        <v/>
      </c>
      <c r="E46" s="9">
        <f>'Raw NSA'!C71</f>
        <v/>
      </c>
      <c r="F46" s="9">
        <f>'Raw NSA'!D71</f>
        <v/>
      </c>
      <c r="G46" s="10">
        <f>F46/E46</f>
        <v/>
      </c>
      <c r="H46" s="9">
        <f>'Raw SA'!C71</f>
        <v/>
      </c>
      <c r="I46" s="9">
        <f>'Raw SA'!D71</f>
        <v/>
      </c>
      <c r="J46" s="10">
        <f>I46/H46</f>
        <v/>
      </c>
      <c r="K46" s="10">
        <f>F46/F42-1</f>
        <v/>
      </c>
    </row>
    <row r="47">
      <c r="A47" s="8">
        <f>TRIM('Raw NSA'!B70)</f>
        <v/>
      </c>
      <c r="B47" s="8">
        <f>VALUE(MID(A47,FIND("quarter",A47)+8,4))</f>
        <v/>
      </c>
      <c r="C47" s="8">
        <f>VALUE(LEFT(A47,1))</f>
        <v/>
      </c>
      <c r="D47" s="8">
        <f>IF(ISNUMBER(SEARCH("(p)",A47)),"Preliminary",IF(ISNUMBER(SEARCH("(r)",A47)),"Revised","Final"))</f>
        <v/>
      </c>
      <c r="E47" s="9">
        <f>'Raw NSA'!C70</f>
        <v/>
      </c>
      <c r="F47" s="9">
        <f>'Raw NSA'!D70</f>
        <v/>
      </c>
      <c r="G47" s="10">
        <f>F47/E47</f>
        <v/>
      </c>
      <c r="H47" s="9">
        <f>'Raw SA'!C70</f>
        <v/>
      </c>
      <c r="I47" s="9">
        <f>'Raw SA'!D70</f>
        <v/>
      </c>
      <c r="J47" s="10">
        <f>I47/H47</f>
        <v/>
      </c>
      <c r="K47" s="10">
        <f>F47/F43-1</f>
        <v/>
      </c>
    </row>
    <row r="48">
      <c r="A48" s="8">
        <f>TRIM('Raw NSA'!B69)</f>
        <v/>
      </c>
      <c r="B48" s="8">
        <f>VALUE(MID(A48,FIND("quarter",A48)+8,4))</f>
        <v/>
      </c>
      <c r="C48" s="8">
        <f>VALUE(LEFT(A48,1))</f>
        <v/>
      </c>
      <c r="D48" s="8">
        <f>IF(ISNUMBER(SEARCH("(p)",A48)),"Preliminary",IF(ISNUMBER(SEARCH("(r)",A48)),"Revised","Final"))</f>
        <v/>
      </c>
      <c r="E48" s="9">
        <f>'Raw NSA'!C69</f>
        <v/>
      </c>
      <c r="F48" s="9">
        <f>'Raw NSA'!D69</f>
        <v/>
      </c>
      <c r="G48" s="10">
        <f>F48/E48</f>
        <v/>
      </c>
      <c r="H48" s="9">
        <f>'Raw SA'!C69</f>
        <v/>
      </c>
      <c r="I48" s="9">
        <f>'Raw SA'!D69</f>
        <v/>
      </c>
      <c r="J48" s="10">
        <f>I48/H48</f>
        <v/>
      </c>
      <c r="K48" s="10">
        <f>F48/F44-1</f>
        <v/>
      </c>
    </row>
    <row r="49">
      <c r="A49" s="8">
        <f>TRIM('Raw NSA'!B68)</f>
        <v/>
      </c>
      <c r="B49" s="8">
        <f>VALUE(MID(A49,FIND("quarter",A49)+8,4))</f>
        <v/>
      </c>
      <c r="C49" s="8">
        <f>VALUE(LEFT(A49,1))</f>
        <v/>
      </c>
      <c r="D49" s="8">
        <f>IF(ISNUMBER(SEARCH("(p)",A49)),"Preliminary",IF(ISNUMBER(SEARCH("(r)",A49)),"Revised","Final"))</f>
        <v/>
      </c>
      <c r="E49" s="9">
        <f>'Raw NSA'!C68</f>
        <v/>
      </c>
      <c r="F49" s="9">
        <f>'Raw NSA'!D68</f>
        <v/>
      </c>
      <c r="G49" s="10">
        <f>F49/E49</f>
        <v/>
      </c>
      <c r="H49" s="9">
        <f>'Raw SA'!C68</f>
        <v/>
      </c>
      <c r="I49" s="9">
        <f>'Raw SA'!D68</f>
        <v/>
      </c>
      <c r="J49" s="10">
        <f>I49/H49</f>
        <v/>
      </c>
      <c r="K49" s="10">
        <f>F49/F45-1</f>
        <v/>
      </c>
    </row>
    <row r="50">
      <c r="A50" s="8">
        <f>TRIM('Raw NSA'!B67)</f>
        <v/>
      </c>
      <c r="B50" s="8">
        <f>VALUE(MID(A50,FIND("quarter",A50)+8,4))</f>
        <v/>
      </c>
      <c r="C50" s="8">
        <f>VALUE(LEFT(A50,1))</f>
        <v/>
      </c>
      <c r="D50" s="8">
        <f>IF(ISNUMBER(SEARCH("(p)",A50)),"Preliminary",IF(ISNUMBER(SEARCH("(r)",A50)),"Revised","Final"))</f>
        <v/>
      </c>
      <c r="E50" s="9">
        <f>'Raw NSA'!C67</f>
        <v/>
      </c>
      <c r="F50" s="9">
        <f>'Raw NSA'!D67</f>
        <v/>
      </c>
      <c r="G50" s="10">
        <f>F50/E50</f>
        <v/>
      </c>
      <c r="H50" s="9">
        <f>'Raw SA'!C67</f>
        <v/>
      </c>
      <c r="I50" s="9">
        <f>'Raw SA'!D67</f>
        <v/>
      </c>
      <c r="J50" s="10">
        <f>I50/H50</f>
        <v/>
      </c>
      <c r="K50" s="10">
        <f>F50/F46-1</f>
        <v/>
      </c>
    </row>
    <row r="51">
      <c r="A51" s="8">
        <f>TRIM('Raw NSA'!B66)</f>
        <v/>
      </c>
      <c r="B51" s="8">
        <f>VALUE(MID(A51,FIND("quarter",A51)+8,4))</f>
        <v/>
      </c>
      <c r="C51" s="8">
        <f>VALUE(LEFT(A51,1))</f>
        <v/>
      </c>
      <c r="D51" s="8">
        <f>IF(ISNUMBER(SEARCH("(p)",A51)),"Preliminary",IF(ISNUMBER(SEARCH("(r)",A51)),"Revised","Final"))</f>
        <v/>
      </c>
      <c r="E51" s="9">
        <f>'Raw NSA'!C66</f>
        <v/>
      </c>
      <c r="F51" s="9">
        <f>'Raw NSA'!D66</f>
        <v/>
      </c>
      <c r="G51" s="10">
        <f>F51/E51</f>
        <v/>
      </c>
      <c r="H51" s="9">
        <f>'Raw SA'!C66</f>
        <v/>
      </c>
      <c r="I51" s="9">
        <f>'Raw SA'!D66</f>
        <v/>
      </c>
      <c r="J51" s="10">
        <f>I51/H51</f>
        <v/>
      </c>
      <c r="K51" s="10">
        <f>F51/F47-1</f>
        <v/>
      </c>
    </row>
    <row r="52">
      <c r="A52" s="8">
        <f>TRIM('Raw NSA'!B65)</f>
        <v/>
      </c>
      <c r="B52" s="8">
        <f>VALUE(MID(A52,FIND("quarter",A52)+8,4))</f>
        <v/>
      </c>
      <c r="C52" s="8">
        <f>VALUE(LEFT(A52,1))</f>
        <v/>
      </c>
      <c r="D52" s="8">
        <f>IF(ISNUMBER(SEARCH("(p)",A52)),"Preliminary",IF(ISNUMBER(SEARCH("(r)",A52)),"Revised","Final"))</f>
        <v/>
      </c>
      <c r="E52" s="9">
        <f>'Raw NSA'!C65</f>
        <v/>
      </c>
      <c r="F52" s="9">
        <f>'Raw NSA'!D65</f>
        <v/>
      </c>
      <c r="G52" s="10">
        <f>F52/E52</f>
        <v/>
      </c>
      <c r="H52" s="9">
        <f>'Raw SA'!C65</f>
        <v/>
      </c>
      <c r="I52" s="9">
        <f>'Raw SA'!D65</f>
        <v/>
      </c>
      <c r="J52" s="10">
        <f>I52/H52</f>
        <v/>
      </c>
      <c r="K52" s="10">
        <f>F52/F48-1</f>
        <v/>
      </c>
    </row>
    <row r="53">
      <c r="A53" s="8">
        <f>TRIM('Raw NSA'!B64)</f>
        <v/>
      </c>
      <c r="B53" s="8">
        <f>VALUE(MID(A53,FIND("quarter",A53)+8,4))</f>
        <v/>
      </c>
      <c r="C53" s="8">
        <f>VALUE(LEFT(A53,1))</f>
        <v/>
      </c>
      <c r="D53" s="8">
        <f>IF(ISNUMBER(SEARCH("(p)",A53)),"Preliminary",IF(ISNUMBER(SEARCH("(r)",A53)),"Revised","Final"))</f>
        <v/>
      </c>
      <c r="E53" s="9">
        <f>'Raw NSA'!C64</f>
        <v/>
      </c>
      <c r="F53" s="9">
        <f>'Raw NSA'!D64</f>
        <v/>
      </c>
      <c r="G53" s="10">
        <f>F53/E53</f>
        <v/>
      </c>
      <c r="H53" s="9">
        <f>'Raw SA'!C64</f>
        <v/>
      </c>
      <c r="I53" s="9">
        <f>'Raw SA'!D64</f>
        <v/>
      </c>
      <c r="J53" s="10">
        <f>I53/H53</f>
        <v/>
      </c>
      <c r="K53" s="10">
        <f>F53/F49-1</f>
        <v/>
      </c>
    </row>
    <row r="54">
      <c r="A54" s="8">
        <f>TRIM('Raw NSA'!B63)</f>
        <v/>
      </c>
      <c r="B54" s="8">
        <f>VALUE(MID(A54,FIND("quarter",A54)+8,4))</f>
        <v/>
      </c>
      <c r="C54" s="8">
        <f>VALUE(LEFT(A54,1))</f>
        <v/>
      </c>
      <c r="D54" s="8">
        <f>IF(ISNUMBER(SEARCH("(p)",A54)),"Preliminary",IF(ISNUMBER(SEARCH("(r)",A54)),"Revised","Final"))</f>
        <v/>
      </c>
      <c r="E54" s="9">
        <f>'Raw NSA'!C63</f>
        <v/>
      </c>
      <c r="F54" s="9">
        <f>'Raw NSA'!D63</f>
        <v/>
      </c>
      <c r="G54" s="10">
        <f>F54/E54</f>
        <v/>
      </c>
      <c r="H54" s="9">
        <f>'Raw SA'!C63</f>
        <v/>
      </c>
      <c r="I54" s="9">
        <f>'Raw SA'!D63</f>
        <v/>
      </c>
      <c r="J54" s="10">
        <f>I54/H54</f>
        <v/>
      </c>
      <c r="K54" s="10">
        <f>F54/F50-1</f>
        <v/>
      </c>
    </row>
    <row r="55">
      <c r="A55" s="8">
        <f>TRIM('Raw NSA'!B62)</f>
        <v/>
      </c>
      <c r="B55" s="8">
        <f>VALUE(MID(A55,FIND("quarter",A55)+8,4))</f>
        <v/>
      </c>
      <c r="C55" s="8">
        <f>VALUE(LEFT(A55,1))</f>
        <v/>
      </c>
      <c r="D55" s="8">
        <f>IF(ISNUMBER(SEARCH("(p)",A55)),"Preliminary",IF(ISNUMBER(SEARCH("(r)",A55)),"Revised","Final"))</f>
        <v/>
      </c>
      <c r="E55" s="9">
        <f>'Raw NSA'!C62</f>
        <v/>
      </c>
      <c r="F55" s="9">
        <f>'Raw NSA'!D62</f>
        <v/>
      </c>
      <c r="G55" s="10">
        <f>F55/E55</f>
        <v/>
      </c>
      <c r="H55" s="9">
        <f>'Raw SA'!C62</f>
        <v/>
      </c>
      <c r="I55" s="9">
        <f>'Raw SA'!D62</f>
        <v/>
      </c>
      <c r="J55" s="10">
        <f>I55/H55</f>
        <v/>
      </c>
      <c r="K55" s="10">
        <f>F55/F51-1</f>
        <v/>
      </c>
    </row>
    <row r="56">
      <c r="A56" s="8">
        <f>TRIM('Raw NSA'!B61)</f>
        <v/>
      </c>
      <c r="B56" s="8">
        <f>VALUE(MID(A56,FIND("quarter",A56)+8,4))</f>
        <v/>
      </c>
      <c r="C56" s="8">
        <f>VALUE(LEFT(A56,1))</f>
        <v/>
      </c>
      <c r="D56" s="8">
        <f>IF(ISNUMBER(SEARCH("(p)",A56)),"Preliminary",IF(ISNUMBER(SEARCH("(r)",A56)),"Revised","Final"))</f>
        <v/>
      </c>
      <c r="E56" s="9">
        <f>'Raw NSA'!C61</f>
        <v/>
      </c>
      <c r="F56" s="9">
        <f>'Raw NSA'!D61</f>
        <v/>
      </c>
      <c r="G56" s="10">
        <f>F56/E56</f>
        <v/>
      </c>
      <c r="H56" s="9">
        <f>'Raw SA'!C61</f>
        <v/>
      </c>
      <c r="I56" s="9">
        <f>'Raw SA'!D61</f>
        <v/>
      </c>
      <c r="J56" s="10">
        <f>I56/H56</f>
        <v/>
      </c>
      <c r="K56" s="10">
        <f>F56/F52-1</f>
        <v/>
      </c>
    </row>
    <row r="57">
      <c r="A57" s="8">
        <f>TRIM('Raw NSA'!B60)</f>
        <v/>
      </c>
      <c r="B57" s="8">
        <f>VALUE(MID(A57,FIND("quarter",A57)+8,4))</f>
        <v/>
      </c>
      <c r="C57" s="8">
        <f>VALUE(LEFT(A57,1))</f>
        <v/>
      </c>
      <c r="D57" s="8">
        <f>IF(ISNUMBER(SEARCH("(p)",A57)),"Preliminary",IF(ISNUMBER(SEARCH("(r)",A57)),"Revised","Final"))</f>
        <v/>
      </c>
      <c r="E57" s="9">
        <f>'Raw NSA'!C60</f>
        <v/>
      </c>
      <c r="F57" s="9">
        <f>'Raw NSA'!D60</f>
        <v/>
      </c>
      <c r="G57" s="10">
        <f>F57/E57</f>
        <v/>
      </c>
      <c r="H57" s="9">
        <f>'Raw SA'!C60</f>
        <v/>
      </c>
      <c r="I57" s="9">
        <f>'Raw SA'!D60</f>
        <v/>
      </c>
      <c r="J57" s="10">
        <f>I57/H57</f>
        <v/>
      </c>
      <c r="K57" s="10">
        <f>F57/F53-1</f>
        <v/>
      </c>
    </row>
    <row r="58">
      <c r="A58" s="8">
        <f>TRIM('Raw NSA'!B59)</f>
        <v/>
      </c>
      <c r="B58" s="8">
        <f>VALUE(MID(A58,FIND("quarter",A58)+8,4))</f>
        <v/>
      </c>
      <c r="C58" s="8">
        <f>VALUE(LEFT(A58,1))</f>
        <v/>
      </c>
      <c r="D58" s="8">
        <f>IF(ISNUMBER(SEARCH("(p)",A58)),"Preliminary",IF(ISNUMBER(SEARCH("(r)",A58)),"Revised","Final"))</f>
        <v/>
      </c>
      <c r="E58" s="9">
        <f>'Raw NSA'!C59</f>
        <v/>
      </c>
      <c r="F58" s="9">
        <f>'Raw NSA'!D59</f>
        <v/>
      </c>
      <c r="G58" s="10">
        <f>F58/E58</f>
        <v/>
      </c>
      <c r="H58" s="9">
        <f>'Raw SA'!C59</f>
        <v/>
      </c>
      <c r="I58" s="9">
        <f>'Raw SA'!D59</f>
        <v/>
      </c>
      <c r="J58" s="10">
        <f>I58/H58</f>
        <v/>
      </c>
      <c r="K58" s="10">
        <f>F58/F54-1</f>
        <v/>
      </c>
    </row>
    <row r="59">
      <c r="A59" s="8">
        <f>TRIM('Raw NSA'!B58)</f>
        <v/>
      </c>
      <c r="B59" s="8">
        <f>VALUE(MID(A59,FIND("quarter",A59)+8,4))</f>
        <v/>
      </c>
      <c r="C59" s="8">
        <f>VALUE(LEFT(A59,1))</f>
        <v/>
      </c>
      <c r="D59" s="8">
        <f>IF(ISNUMBER(SEARCH("(p)",A59)),"Preliminary",IF(ISNUMBER(SEARCH("(r)",A59)),"Revised","Final"))</f>
        <v/>
      </c>
      <c r="E59" s="9">
        <f>'Raw NSA'!C58</f>
        <v/>
      </c>
      <c r="F59" s="9">
        <f>'Raw NSA'!D58</f>
        <v/>
      </c>
      <c r="G59" s="10">
        <f>F59/E59</f>
        <v/>
      </c>
      <c r="H59" s="9">
        <f>'Raw SA'!C58</f>
        <v/>
      </c>
      <c r="I59" s="9">
        <f>'Raw SA'!D58</f>
        <v/>
      </c>
      <c r="J59" s="10">
        <f>I59/H59</f>
        <v/>
      </c>
      <c r="K59" s="10">
        <f>F59/F55-1</f>
        <v/>
      </c>
    </row>
    <row r="60">
      <c r="A60" s="8">
        <f>TRIM('Raw NSA'!B57)</f>
        <v/>
      </c>
      <c r="B60" s="8">
        <f>VALUE(MID(A60,FIND("quarter",A60)+8,4))</f>
        <v/>
      </c>
      <c r="C60" s="8">
        <f>VALUE(LEFT(A60,1))</f>
        <v/>
      </c>
      <c r="D60" s="8">
        <f>IF(ISNUMBER(SEARCH("(p)",A60)),"Preliminary",IF(ISNUMBER(SEARCH("(r)",A60)),"Revised","Final"))</f>
        <v/>
      </c>
      <c r="E60" s="9">
        <f>'Raw NSA'!C57</f>
        <v/>
      </c>
      <c r="F60" s="9">
        <f>'Raw NSA'!D57</f>
        <v/>
      </c>
      <c r="G60" s="10">
        <f>F60/E60</f>
        <v/>
      </c>
      <c r="H60" s="9">
        <f>'Raw SA'!C57</f>
        <v/>
      </c>
      <c r="I60" s="9">
        <f>'Raw SA'!D57</f>
        <v/>
      </c>
      <c r="J60" s="10">
        <f>I60/H60</f>
        <v/>
      </c>
      <c r="K60" s="10">
        <f>F60/F56-1</f>
        <v/>
      </c>
    </row>
    <row r="61">
      <c r="A61" s="8">
        <f>TRIM('Raw NSA'!B56)</f>
        <v/>
      </c>
      <c r="B61" s="8">
        <f>VALUE(MID(A61,FIND("quarter",A61)+8,4))</f>
        <v/>
      </c>
      <c r="C61" s="8">
        <f>VALUE(LEFT(A61,1))</f>
        <v/>
      </c>
      <c r="D61" s="8">
        <f>IF(ISNUMBER(SEARCH("(p)",A61)),"Preliminary",IF(ISNUMBER(SEARCH("(r)",A61)),"Revised","Final"))</f>
        <v/>
      </c>
      <c r="E61" s="9">
        <f>'Raw NSA'!C56</f>
        <v/>
      </c>
      <c r="F61" s="9">
        <f>'Raw NSA'!D56</f>
        <v/>
      </c>
      <c r="G61" s="10">
        <f>F61/E61</f>
        <v/>
      </c>
      <c r="H61" s="9">
        <f>'Raw SA'!C56</f>
        <v/>
      </c>
      <c r="I61" s="9">
        <f>'Raw SA'!D56</f>
        <v/>
      </c>
      <c r="J61" s="10">
        <f>I61/H61</f>
        <v/>
      </c>
      <c r="K61" s="10">
        <f>F61/F57-1</f>
        <v/>
      </c>
    </row>
    <row r="62">
      <c r="A62" s="8">
        <f>TRIM('Raw NSA'!B55)</f>
        <v/>
      </c>
      <c r="B62" s="8">
        <f>VALUE(MID(A62,FIND("quarter",A62)+8,4))</f>
        <v/>
      </c>
      <c r="C62" s="8">
        <f>VALUE(LEFT(A62,1))</f>
        <v/>
      </c>
      <c r="D62" s="8">
        <f>IF(ISNUMBER(SEARCH("(p)",A62)),"Preliminary",IF(ISNUMBER(SEARCH("(r)",A62)),"Revised","Final"))</f>
        <v/>
      </c>
      <c r="E62" s="9">
        <f>'Raw NSA'!C55</f>
        <v/>
      </c>
      <c r="F62" s="9">
        <f>'Raw NSA'!D55</f>
        <v/>
      </c>
      <c r="G62" s="10">
        <f>F62/E62</f>
        <v/>
      </c>
      <c r="H62" s="9">
        <f>'Raw SA'!C55</f>
        <v/>
      </c>
      <c r="I62" s="9">
        <f>'Raw SA'!D55</f>
        <v/>
      </c>
      <c r="J62" s="10">
        <f>I62/H62</f>
        <v/>
      </c>
      <c r="K62" s="10">
        <f>F62/F58-1</f>
        <v/>
      </c>
    </row>
    <row r="63">
      <c r="A63" s="8">
        <f>TRIM('Raw NSA'!B54)</f>
        <v/>
      </c>
      <c r="B63" s="8">
        <f>VALUE(MID(A63,FIND("quarter",A63)+8,4))</f>
        <v/>
      </c>
      <c r="C63" s="8">
        <f>VALUE(LEFT(A63,1))</f>
        <v/>
      </c>
      <c r="D63" s="8">
        <f>IF(ISNUMBER(SEARCH("(p)",A63)),"Preliminary",IF(ISNUMBER(SEARCH("(r)",A63)),"Revised","Final"))</f>
        <v/>
      </c>
      <c r="E63" s="9">
        <f>'Raw NSA'!C54</f>
        <v/>
      </c>
      <c r="F63" s="9">
        <f>'Raw NSA'!D54</f>
        <v/>
      </c>
      <c r="G63" s="10">
        <f>F63/E63</f>
        <v/>
      </c>
      <c r="H63" s="9">
        <f>'Raw SA'!C54</f>
        <v/>
      </c>
      <c r="I63" s="9">
        <f>'Raw SA'!D54</f>
        <v/>
      </c>
      <c r="J63" s="10">
        <f>I63/H63</f>
        <v/>
      </c>
      <c r="K63" s="10">
        <f>F63/F59-1</f>
        <v/>
      </c>
    </row>
    <row r="64">
      <c r="A64" s="8">
        <f>TRIM('Raw NSA'!B53)</f>
        <v/>
      </c>
      <c r="B64" s="8">
        <f>VALUE(MID(A64,FIND("quarter",A64)+8,4))</f>
        <v/>
      </c>
      <c r="C64" s="8">
        <f>VALUE(LEFT(A64,1))</f>
        <v/>
      </c>
      <c r="D64" s="8">
        <f>IF(ISNUMBER(SEARCH("(p)",A64)),"Preliminary",IF(ISNUMBER(SEARCH("(r)",A64)),"Revised","Final"))</f>
        <v/>
      </c>
      <c r="E64" s="9">
        <f>'Raw NSA'!C53</f>
        <v/>
      </c>
      <c r="F64" s="9">
        <f>'Raw NSA'!D53</f>
        <v/>
      </c>
      <c r="G64" s="10">
        <f>F64/E64</f>
        <v/>
      </c>
      <c r="H64" s="9">
        <f>'Raw SA'!C53</f>
        <v/>
      </c>
      <c r="I64" s="9">
        <f>'Raw SA'!D53</f>
        <v/>
      </c>
      <c r="J64" s="10">
        <f>I64/H64</f>
        <v/>
      </c>
      <c r="K64" s="10">
        <f>F64/F60-1</f>
        <v/>
      </c>
    </row>
    <row r="65">
      <c r="A65" s="8">
        <f>TRIM('Raw NSA'!B52)</f>
        <v/>
      </c>
      <c r="B65" s="8">
        <f>VALUE(MID(A65,FIND("quarter",A65)+8,4))</f>
        <v/>
      </c>
      <c r="C65" s="8">
        <f>VALUE(LEFT(A65,1))</f>
        <v/>
      </c>
      <c r="D65" s="8">
        <f>IF(ISNUMBER(SEARCH("(p)",A65)),"Preliminary",IF(ISNUMBER(SEARCH("(r)",A65)),"Revised","Final"))</f>
        <v/>
      </c>
      <c r="E65" s="9">
        <f>'Raw NSA'!C52</f>
        <v/>
      </c>
      <c r="F65" s="9">
        <f>'Raw NSA'!D52</f>
        <v/>
      </c>
      <c r="G65" s="10">
        <f>F65/E65</f>
        <v/>
      </c>
      <c r="H65" s="9">
        <f>'Raw SA'!C52</f>
        <v/>
      </c>
      <c r="I65" s="9">
        <f>'Raw SA'!D52</f>
        <v/>
      </c>
      <c r="J65" s="10">
        <f>I65/H65</f>
        <v/>
      </c>
      <c r="K65" s="10">
        <f>F65/F61-1</f>
        <v/>
      </c>
    </row>
    <row r="66">
      <c r="A66" s="8">
        <f>TRIM('Raw NSA'!B51)</f>
        <v/>
      </c>
      <c r="B66" s="8">
        <f>VALUE(MID(A66,FIND("quarter",A66)+8,4))</f>
        <v/>
      </c>
      <c r="C66" s="8">
        <f>VALUE(LEFT(A66,1))</f>
        <v/>
      </c>
      <c r="D66" s="8">
        <f>IF(ISNUMBER(SEARCH("(p)",A66)),"Preliminary",IF(ISNUMBER(SEARCH("(r)",A66)),"Revised","Final"))</f>
        <v/>
      </c>
      <c r="E66" s="9">
        <f>'Raw NSA'!C51</f>
        <v/>
      </c>
      <c r="F66" s="9">
        <f>'Raw NSA'!D51</f>
        <v/>
      </c>
      <c r="G66" s="10">
        <f>F66/E66</f>
        <v/>
      </c>
      <c r="H66" s="9">
        <f>'Raw SA'!C51</f>
        <v/>
      </c>
      <c r="I66" s="9">
        <f>'Raw SA'!D51</f>
        <v/>
      </c>
      <c r="J66" s="10">
        <f>I66/H66</f>
        <v/>
      </c>
      <c r="K66" s="10">
        <f>F66/F62-1</f>
        <v/>
      </c>
    </row>
    <row r="67">
      <c r="A67" s="8">
        <f>TRIM('Raw NSA'!B50)</f>
        <v/>
      </c>
      <c r="B67" s="8">
        <f>VALUE(MID(A67,FIND("quarter",A67)+8,4))</f>
        <v/>
      </c>
      <c r="C67" s="8">
        <f>VALUE(LEFT(A67,1))</f>
        <v/>
      </c>
      <c r="D67" s="8">
        <f>IF(ISNUMBER(SEARCH("(p)",A67)),"Preliminary",IF(ISNUMBER(SEARCH("(r)",A67)),"Revised","Final"))</f>
        <v/>
      </c>
      <c r="E67" s="9">
        <f>'Raw NSA'!C50</f>
        <v/>
      </c>
      <c r="F67" s="9">
        <f>'Raw NSA'!D50</f>
        <v/>
      </c>
      <c r="G67" s="10">
        <f>F67/E67</f>
        <v/>
      </c>
      <c r="H67" s="9">
        <f>'Raw SA'!C50</f>
        <v/>
      </c>
      <c r="I67" s="9">
        <f>'Raw SA'!D50</f>
        <v/>
      </c>
      <c r="J67" s="10">
        <f>I67/H67</f>
        <v/>
      </c>
      <c r="K67" s="10">
        <f>F67/F63-1</f>
        <v/>
      </c>
    </row>
    <row r="68">
      <c r="A68" s="8">
        <f>TRIM('Raw NSA'!B49)</f>
        <v/>
      </c>
      <c r="B68" s="8">
        <f>VALUE(MID(A68,FIND("quarter",A68)+8,4))</f>
        <v/>
      </c>
      <c r="C68" s="8">
        <f>VALUE(LEFT(A68,1))</f>
        <v/>
      </c>
      <c r="D68" s="8">
        <f>IF(ISNUMBER(SEARCH("(p)",A68)),"Preliminary",IF(ISNUMBER(SEARCH("(r)",A68)),"Revised","Final"))</f>
        <v/>
      </c>
      <c r="E68" s="9">
        <f>'Raw NSA'!C49</f>
        <v/>
      </c>
      <c r="F68" s="9">
        <f>'Raw NSA'!D49</f>
        <v/>
      </c>
      <c r="G68" s="10">
        <f>F68/E68</f>
        <v/>
      </c>
      <c r="H68" s="9">
        <f>'Raw SA'!C49</f>
        <v/>
      </c>
      <c r="I68" s="9">
        <f>'Raw SA'!D49</f>
        <v/>
      </c>
      <c r="J68" s="10">
        <f>I68/H68</f>
        <v/>
      </c>
      <c r="K68" s="10">
        <f>F68/F64-1</f>
        <v/>
      </c>
    </row>
    <row r="69">
      <c r="A69" s="8">
        <f>TRIM('Raw NSA'!B48)</f>
        <v/>
      </c>
      <c r="B69" s="8">
        <f>VALUE(MID(A69,FIND("quarter",A69)+8,4))</f>
        <v/>
      </c>
      <c r="C69" s="8">
        <f>VALUE(LEFT(A69,1))</f>
        <v/>
      </c>
      <c r="D69" s="8">
        <f>IF(ISNUMBER(SEARCH("(p)",A69)),"Preliminary",IF(ISNUMBER(SEARCH("(r)",A69)),"Revised","Final"))</f>
        <v/>
      </c>
      <c r="E69" s="9">
        <f>'Raw NSA'!C48</f>
        <v/>
      </c>
      <c r="F69" s="9">
        <f>'Raw NSA'!D48</f>
        <v/>
      </c>
      <c r="G69" s="10">
        <f>F69/E69</f>
        <v/>
      </c>
      <c r="H69" s="9">
        <f>'Raw SA'!C48</f>
        <v/>
      </c>
      <c r="I69" s="9">
        <f>'Raw SA'!D48</f>
        <v/>
      </c>
      <c r="J69" s="10">
        <f>I69/H69</f>
        <v/>
      </c>
      <c r="K69" s="10">
        <f>F69/F65-1</f>
        <v/>
      </c>
    </row>
    <row r="70">
      <c r="A70" s="8">
        <f>TRIM('Raw NSA'!B47)</f>
        <v/>
      </c>
      <c r="B70" s="8">
        <f>VALUE(MID(A70,FIND("quarter",A70)+8,4))</f>
        <v/>
      </c>
      <c r="C70" s="8">
        <f>VALUE(LEFT(A70,1))</f>
        <v/>
      </c>
      <c r="D70" s="8">
        <f>IF(ISNUMBER(SEARCH("(p)",A70)),"Preliminary",IF(ISNUMBER(SEARCH("(r)",A70)),"Revised","Final"))</f>
        <v/>
      </c>
      <c r="E70" s="9">
        <f>'Raw NSA'!C47</f>
        <v/>
      </c>
      <c r="F70" s="9">
        <f>'Raw NSA'!D47</f>
        <v/>
      </c>
      <c r="G70" s="10">
        <f>F70/E70</f>
        <v/>
      </c>
      <c r="H70" s="9">
        <f>'Raw SA'!C47</f>
        <v/>
      </c>
      <c r="I70" s="9">
        <f>'Raw SA'!D47</f>
        <v/>
      </c>
      <c r="J70" s="10">
        <f>I70/H70</f>
        <v/>
      </c>
      <c r="K70" s="10">
        <f>F70/F66-1</f>
        <v/>
      </c>
    </row>
    <row r="71">
      <c r="A71" s="8">
        <f>TRIM('Raw NSA'!B46)</f>
        <v/>
      </c>
      <c r="B71" s="8">
        <f>VALUE(MID(A71,FIND("quarter",A71)+8,4))</f>
        <v/>
      </c>
      <c r="C71" s="8">
        <f>VALUE(LEFT(A71,1))</f>
        <v/>
      </c>
      <c r="D71" s="8">
        <f>IF(ISNUMBER(SEARCH("(p)",A71)),"Preliminary",IF(ISNUMBER(SEARCH("(r)",A71)),"Revised","Final"))</f>
        <v/>
      </c>
      <c r="E71" s="9">
        <f>'Raw NSA'!C46</f>
        <v/>
      </c>
      <c r="F71" s="9">
        <f>'Raw NSA'!D46</f>
        <v/>
      </c>
      <c r="G71" s="10">
        <f>F71/E71</f>
        <v/>
      </c>
      <c r="H71" s="9">
        <f>'Raw SA'!C46</f>
        <v/>
      </c>
      <c r="I71" s="9">
        <f>'Raw SA'!D46</f>
        <v/>
      </c>
      <c r="J71" s="10">
        <f>I71/H71</f>
        <v/>
      </c>
      <c r="K71" s="10">
        <f>F71/F67-1</f>
        <v/>
      </c>
    </row>
    <row r="72">
      <c r="A72" s="8">
        <f>TRIM('Raw NSA'!B45)</f>
        <v/>
      </c>
      <c r="B72" s="8">
        <f>VALUE(MID(A72,FIND("quarter",A72)+8,4))</f>
        <v/>
      </c>
      <c r="C72" s="8">
        <f>VALUE(LEFT(A72,1))</f>
        <v/>
      </c>
      <c r="D72" s="8">
        <f>IF(ISNUMBER(SEARCH("(p)",A72)),"Preliminary",IF(ISNUMBER(SEARCH("(r)",A72)),"Revised","Final"))</f>
        <v/>
      </c>
      <c r="E72" s="9">
        <f>'Raw NSA'!C45</f>
        <v/>
      </c>
      <c r="F72" s="9">
        <f>'Raw NSA'!D45</f>
        <v/>
      </c>
      <c r="G72" s="10">
        <f>F72/E72</f>
        <v/>
      </c>
      <c r="H72" s="9">
        <f>'Raw SA'!C45</f>
        <v/>
      </c>
      <c r="I72" s="9">
        <f>'Raw SA'!D45</f>
        <v/>
      </c>
      <c r="J72" s="10">
        <f>I72/H72</f>
        <v/>
      </c>
      <c r="K72" s="10">
        <f>F72/F68-1</f>
        <v/>
      </c>
    </row>
    <row r="73">
      <c r="A73" s="8">
        <f>TRIM('Raw NSA'!B44)</f>
        <v/>
      </c>
      <c r="B73" s="8">
        <f>VALUE(MID(A73,FIND("quarter",A73)+8,4))</f>
        <v/>
      </c>
      <c r="C73" s="8">
        <f>VALUE(LEFT(A73,1))</f>
        <v/>
      </c>
      <c r="D73" s="8">
        <f>IF(ISNUMBER(SEARCH("(p)",A73)),"Preliminary",IF(ISNUMBER(SEARCH("(r)",A73)),"Revised","Final"))</f>
        <v/>
      </c>
      <c r="E73" s="9">
        <f>'Raw NSA'!C44</f>
        <v/>
      </c>
      <c r="F73" s="9">
        <f>'Raw NSA'!D44</f>
        <v/>
      </c>
      <c r="G73" s="10">
        <f>F73/E73</f>
        <v/>
      </c>
      <c r="H73" s="9">
        <f>'Raw SA'!C44</f>
        <v/>
      </c>
      <c r="I73" s="9">
        <f>'Raw SA'!D44</f>
        <v/>
      </c>
      <c r="J73" s="10">
        <f>I73/H73</f>
        <v/>
      </c>
      <c r="K73" s="10">
        <f>F73/F69-1</f>
        <v/>
      </c>
    </row>
    <row r="74">
      <c r="A74" s="8">
        <f>TRIM('Raw NSA'!B43)</f>
        <v/>
      </c>
      <c r="B74" s="8">
        <f>VALUE(MID(A74,FIND("quarter",A74)+8,4))</f>
        <v/>
      </c>
      <c r="C74" s="8">
        <f>VALUE(LEFT(A74,1))</f>
        <v/>
      </c>
      <c r="D74" s="8">
        <f>IF(ISNUMBER(SEARCH("(p)",A74)),"Preliminary",IF(ISNUMBER(SEARCH("(r)",A74)),"Revised","Final"))</f>
        <v/>
      </c>
      <c r="E74" s="9">
        <f>'Raw NSA'!C43</f>
        <v/>
      </c>
      <c r="F74" s="9">
        <f>'Raw NSA'!D43</f>
        <v/>
      </c>
      <c r="G74" s="10">
        <f>F74/E74</f>
        <v/>
      </c>
      <c r="H74" s="9">
        <f>'Raw SA'!C43</f>
        <v/>
      </c>
      <c r="I74" s="9">
        <f>'Raw SA'!D43</f>
        <v/>
      </c>
      <c r="J74" s="10">
        <f>I74/H74</f>
        <v/>
      </c>
      <c r="K74" s="10">
        <f>F74/F70-1</f>
        <v/>
      </c>
    </row>
    <row r="75">
      <c r="A75" s="8">
        <f>TRIM('Raw NSA'!B42)</f>
        <v/>
      </c>
      <c r="B75" s="8">
        <f>VALUE(MID(A75,FIND("quarter",A75)+8,4))</f>
        <v/>
      </c>
      <c r="C75" s="8">
        <f>VALUE(LEFT(A75,1))</f>
        <v/>
      </c>
      <c r="D75" s="8">
        <f>IF(ISNUMBER(SEARCH("(p)",A75)),"Preliminary",IF(ISNUMBER(SEARCH("(r)",A75)),"Revised","Final"))</f>
        <v/>
      </c>
      <c r="E75" s="9">
        <f>'Raw NSA'!C42</f>
        <v/>
      </c>
      <c r="F75" s="9">
        <f>'Raw NSA'!D42</f>
        <v/>
      </c>
      <c r="G75" s="10">
        <f>F75/E75</f>
        <v/>
      </c>
      <c r="H75" s="9">
        <f>'Raw SA'!C42</f>
        <v/>
      </c>
      <c r="I75" s="9">
        <f>'Raw SA'!D42</f>
        <v/>
      </c>
      <c r="J75" s="10">
        <f>I75/H75</f>
        <v/>
      </c>
      <c r="K75" s="10">
        <f>F75/F71-1</f>
        <v/>
      </c>
    </row>
    <row r="76">
      <c r="A76" s="8">
        <f>TRIM('Raw NSA'!B41)</f>
        <v/>
      </c>
      <c r="B76" s="8">
        <f>VALUE(MID(A76,FIND("quarter",A76)+8,4))</f>
        <v/>
      </c>
      <c r="C76" s="8">
        <f>VALUE(LEFT(A76,1))</f>
        <v/>
      </c>
      <c r="D76" s="8">
        <f>IF(ISNUMBER(SEARCH("(p)",A76)),"Preliminary",IF(ISNUMBER(SEARCH("(r)",A76)),"Revised","Final"))</f>
        <v/>
      </c>
      <c r="E76" s="9">
        <f>'Raw NSA'!C41</f>
        <v/>
      </c>
      <c r="F76" s="9">
        <f>'Raw NSA'!D41</f>
        <v/>
      </c>
      <c r="G76" s="10">
        <f>F76/E76</f>
        <v/>
      </c>
      <c r="H76" s="9">
        <f>'Raw SA'!C41</f>
        <v/>
      </c>
      <c r="I76" s="9">
        <f>'Raw SA'!D41</f>
        <v/>
      </c>
      <c r="J76" s="10">
        <f>I76/H76</f>
        <v/>
      </c>
      <c r="K76" s="10">
        <f>F76/F72-1</f>
        <v/>
      </c>
    </row>
    <row r="77">
      <c r="A77" s="8">
        <f>TRIM('Raw NSA'!B40)</f>
        <v/>
      </c>
      <c r="B77" s="8">
        <f>VALUE(MID(A77,FIND("quarter",A77)+8,4))</f>
        <v/>
      </c>
      <c r="C77" s="8">
        <f>VALUE(LEFT(A77,1))</f>
        <v/>
      </c>
      <c r="D77" s="8">
        <f>IF(ISNUMBER(SEARCH("(p)",A77)),"Preliminary",IF(ISNUMBER(SEARCH("(r)",A77)),"Revised","Final"))</f>
        <v/>
      </c>
      <c r="E77" s="9">
        <f>'Raw NSA'!C40</f>
        <v/>
      </c>
      <c r="F77" s="9">
        <f>'Raw NSA'!D40</f>
        <v/>
      </c>
      <c r="G77" s="10">
        <f>F77/E77</f>
        <v/>
      </c>
      <c r="H77" s="9">
        <f>'Raw SA'!C40</f>
        <v/>
      </c>
      <c r="I77" s="9">
        <f>'Raw SA'!D40</f>
        <v/>
      </c>
      <c r="J77" s="10">
        <f>I77/H77</f>
        <v/>
      </c>
      <c r="K77" s="10">
        <f>F77/F73-1</f>
        <v/>
      </c>
    </row>
    <row r="78">
      <c r="A78" s="8">
        <f>TRIM('Raw NSA'!B39)</f>
        <v/>
      </c>
      <c r="B78" s="8">
        <f>VALUE(MID(A78,FIND("quarter",A78)+8,4))</f>
        <v/>
      </c>
      <c r="C78" s="8">
        <f>VALUE(LEFT(A78,1))</f>
        <v/>
      </c>
      <c r="D78" s="8">
        <f>IF(ISNUMBER(SEARCH("(p)",A78)),"Preliminary",IF(ISNUMBER(SEARCH("(r)",A78)),"Revised","Final"))</f>
        <v/>
      </c>
      <c r="E78" s="9">
        <f>'Raw NSA'!C39</f>
        <v/>
      </c>
      <c r="F78" s="9">
        <f>'Raw NSA'!D39</f>
        <v/>
      </c>
      <c r="G78" s="10">
        <f>F78/E78</f>
        <v/>
      </c>
      <c r="H78" s="9">
        <f>'Raw SA'!C39</f>
        <v/>
      </c>
      <c r="I78" s="9">
        <f>'Raw SA'!D39</f>
        <v/>
      </c>
      <c r="J78" s="10">
        <f>I78/H78</f>
        <v/>
      </c>
      <c r="K78" s="10">
        <f>F78/F74-1</f>
        <v/>
      </c>
    </row>
    <row r="79">
      <c r="A79" s="8">
        <f>TRIM('Raw NSA'!B38)</f>
        <v/>
      </c>
      <c r="B79" s="8">
        <f>VALUE(MID(A79,FIND("quarter",A79)+8,4))</f>
        <v/>
      </c>
      <c r="C79" s="8">
        <f>VALUE(LEFT(A79,1))</f>
        <v/>
      </c>
      <c r="D79" s="8">
        <f>IF(ISNUMBER(SEARCH("(p)",A79)),"Preliminary",IF(ISNUMBER(SEARCH("(r)",A79)),"Revised","Final"))</f>
        <v/>
      </c>
      <c r="E79" s="9">
        <f>'Raw NSA'!C38</f>
        <v/>
      </c>
      <c r="F79" s="9">
        <f>'Raw NSA'!D38</f>
        <v/>
      </c>
      <c r="G79" s="10">
        <f>F79/E79</f>
        <v/>
      </c>
      <c r="H79" s="9">
        <f>'Raw SA'!C38</f>
        <v/>
      </c>
      <c r="I79" s="9">
        <f>'Raw SA'!D38</f>
        <v/>
      </c>
      <c r="J79" s="10">
        <f>I79/H79</f>
        <v/>
      </c>
      <c r="K79" s="10">
        <f>F79/F75-1</f>
        <v/>
      </c>
    </row>
    <row r="80">
      <c r="A80" s="8">
        <f>TRIM('Raw NSA'!B37)</f>
        <v/>
      </c>
      <c r="B80" s="8">
        <f>VALUE(MID(A80,FIND("quarter",A80)+8,4))</f>
        <v/>
      </c>
      <c r="C80" s="8">
        <f>VALUE(LEFT(A80,1))</f>
        <v/>
      </c>
      <c r="D80" s="8">
        <f>IF(ISNUMBER(SEARCH("(p)",A80)),"Preliminary",IF(ISNUMBER(SEARCH("(r)",A80)),"Revised","Final"))</f>
        <v/>
      </c>
      <c r="E80" s="9">
        <f>'Raw NSA'!C37</f>
        <v/>
      </c>
      <c r="F80" s="9">
        <f>'Raw NSA'!D37</f>
        <v/>
      </c>
      <c r="G80" s="10">
        <f>F80/E80</f>
        <v/>
      </c>
      <c r="H80" s="9">
        <f>'Raw SA'!C37</f>
        <v/>
      </c>
      <c r="I80" s="9">
        <f>'Raw SA'!D37</f>
        <v/>
      </c>
      <c r="J80" s="10">
        <f>I80/H80</f>
        <v/>
      </c>
      <c r="K80" s="10">
        <f>F80/F76-1</f>
        <v/>
      </c>
    </row>
    <row r="81">
      <c r="A81" s="8">
        <f>TRIM('Raw NSA'!B36)</f>
        <v/>
      </c>
      <c r="B81" s="8">
        <f>VALUE(MID(A81,FIND("quarter",A81)+8,4))</f>
        <v/>
      </c>
      <c r="C81" s="8">
        <f>VALUE(LEFT(A81,1))</f>
        <v/>
      </c>
      <c r="D81" s="8">
        <f>IF(ISNUMBER(SEARCH("(p)",A81)),"Preliminary",IF(ISNUMBER(SEARCH("(r)",A81)),"Revised","Final"))</f>
        <v/>
      </c>
      <c r="E81" s="9">
        <f>'Raw NSA'!C36</f>
        <v/>
      </c>
      <c r="F81" s="9">
        <f>'Raw NSA'!D36</f>
        <v/>
      </c>
      <c r="G81" s="10">
        <f>F81/E81</f>
        <v/>
      </c>
      <c r="H81" s="9">
        <f>'Raw SA'!C36</f>
        <v/>
      </c>
      <c r="I81" s="9">
        <f>'Raw SA'!D36</f>
        <v/>
      </c>
      <c r="J81" s="10">
        <f>I81/H81</f>
        <v/>
      </c>
      <c r="K81" s="10">
        <f>F81/F77-1</f>
        <v/>
      </c>
    </row>
    <row r="82">
      <c r="A82" s="8">
        <f>TRIM('Raw NSA'!B35)</f>
        <v/>
      </c>
      <c r="B82" s="8">
        <f>VALUE(MID(A82,FIND("quarter",A82)+8,4))</f>
        <v/>
      </c>
      <c r="C82" s="8">
        <f>VALUE(LEFT(A82,1))</f>
        <v/>
      </c>
      <c r="D82" s="8">
        <f>IF(ISNUMBER(SEARCH("(p)",A82)),"Preliminary",IF(ISNUMBER(SEARCH("(r)",A82)),"Revised","Final"))</f>
        <v/>
      </c>
      <c r="E82" s="9">
        <f>'Raw NSA'!C35</f>
        <v/>
      </c>
      <c r="F82" s="9">
        <f>'Raw NSA'!D35</f>
        <v/>
      </c>
      <c r="G82" s="10">
        <f>F82/E82</f>
        <v/>
      </c>
      <c r="H82" s="9">
        <f>'Raw SA'!C35</f>
        <v/>
      </c>
      <c r="I82" s="9">
        <f>'Raw SA'!D35</f>
        <v/>
      </c>
      <c r="J82" s="10">
        <f>I82/H82</f>
        <v/>
      </c>
      <c r="K82" s="10">
        <f>F82/F78-1</f>
        <v/>
      </c>
    </row>
    <row r="83">
      <c r="A83" s="8">
        <f>TRIM('Raw NSA'!B34)</f>
        <v/>
      </c>
      <c r="B83" s="8">
        <f>VALUE(MID(A83,FIND("quarter",A83)+8,4))</f>
        <v/>
      </c>
      <c r="C83" s="8">
        <f>VALUE(LEFT(A83,1))</f>
        <v/>
      </c>
      <c r="D83" s="8">
        <f>IF(ISNUMBER(SEARCH("(p)",A83)),"Preliminary",IF(ISNUMBER(SEARCH("(r)",A83)),"Revised","Final"))</f>
        <v/>
      </c>
      <c r="E83" s="9">
        <f>'Raw NSA'!C34</f>
        <v/>
      </c>
      <c r="F83" s="9">
        <f>'Raw NSA'!D34</f>
        <v/>
      </c>
      <c r="G83" s="10">
        <f>F83/E83</f>
        <v/>
      </c>
      <c r="H83" s="9">
        <f>'Raw SA'!C34</f>
        <v/>
      </c>
      <c r="I83" s="9">
        <f>'Raw SA'!D34</f>
        <v/>
      </c>
      <c r="J83" s="10">
        <f>I83/H83</f>
        <v/>
      </c>
      <c r="K83" s="10">
        <f>F83/F79-1</f>
        <v/>
      </c>
    </row>
    <row r="84">
      <c r="A84" s="8">
        <f>TRIM('Raw NSA'!B33)</f>
        <v/>
      </c>
      <c r="B84" s="8">
        <f>VALUE(MID(A84,FIND("quarter",A84)+8,4))</f>
        <v/>
      </c>
      <c r="C84" s="8">
        <f>VALUE(LEFT(A84,1))</f>
        <v/>
      </c>
      <c r="D84" s="8">
        <f>IF(ISNUMBER(SEARCH("(p)",A84)),"Preliminary",IF(ISNUMBER(SEARCH("(r)",A84)),"Revised","Final"))</f>
        <v/>
      </c>
      <c r="E84" s="9">
        <f>'Raw NSA'!C33</f>
        <v/>
      </c>
      <c r="F84" s="9">
        <f>'Raw NSA'!D33</f>
        <v/>
      </c>
      <c r="G84" s="10">
        <f>F84/E84</f>
        <v/>
      </c>
      <c r="H84" s="9">
        <f>'Raw SA'!C33</f>
        <v/>
      </c>
      <c r="I84" s="9">
        <f>'Raw SA'!D33</f>
        <v/>
      </c>
      <c r="J84" s="10">
        <f>I84/H84</f>
        <v/>
      </c>
      <c r="K84" s="10">
        <f>F84/F80-1</f>
        <v/>
      </c>
    </row>
    <row r="85">
      <c r="A85" s="8">
        <f>TRIM('Raw NSA'!B32)</f>
        <v/>
      </c>
      <c r="B85" s="8">
        <f>VALUE(MID(A85,FIND("quarter",A85)+8,4))</f>
        <v/>
      </c>
      <c r="C85" s="8">
        <f>VALUE(LEFT(A85,1))</f>
        <v/>
      </c>
      <c r="D85" s="8">
        <f>IF(ISNUMBER(SEARCH("(p)",A85)),"Preliminary",IF(ISNUMBER(SEARCH("(r)",A85)),"Revised","Final"))</f>
        <v/>
      </c>
      <c r="E85" s="9">
        <f>'Raw NSA'!C32</f>
        <v/>
      </c>
      <c r="F85" s="9">
        <f>'Raw NSA'!D32</f>
        <v/>
      </c>
      <c r="G85" s="10">
        <f>F85/E85</f>
        <v/>
      </c>
      <c r="H85" s="9">
        <f>'Raw SA'!C32</f>
        <v/>
      </c>
      <c r="I85" s="9">
        <f>'Raw SA'!D32</f>
        <v/>
      </c>
      <c r="J85" s="10">
        <f>I85/H85</f>
        <v/>
      </c>
      <c r="K85" s="10">
        <f>F85/F81-1</f>
        <v/>
      </c>
    </row>
    <row r="86">
      <c r="A86" s="8">
        <f>TRIM('Raw NSA'!B31)</f>
        <v/>
      </c>
      <c r="B86" s="8">
        <f>VALUE(MID(A86,FIND("quarter",A86)+8,4))</f>
        <v/>
      </c>
      <c r="C86" s="8">
        <f>VALUE(LEFT(A86,1))</f>
        <v/>
      </c>
      <c r="D86" s="8">
        <f>IF(ISNUMBER(SEARCH("(p)",A86)),"Preliminary",IF(ISNUMBER(SEARCH("(r)",A86)),"Revised","Final"))</f>
        <v/>
      </c>
      <c r="E86" s="9">
        <f>'Raw NSA'!C31</f>
        <v/>
      </c>
      <c r="F86" s="9">
        <f>'Raw NSA'!D31</f>
        <v/>
      </c>
      <c r="G86" s="10">
        <f>F86/E86</f>
        <v/>
      </c>
      <c r="H86" s="9">
        <f>'Raw SA'!C31</f>
        <v/>
      </c>
      <c r="I86" s="9">
        <f>'Raw SA'!D31</f>
        <v/>
      </c>
      <c r="J86" s="10">
        <f>I86/H86</f>
        <v/>
      </c>
      <c r="K86" s="10">
        <f>F86/F82-1</f>
        <v/>
      </c>
    </row>
    <row r="87">
      <c r="A87" s="8">
        <f>TRIM('Raw NSA'!B30)</f>
        <v/>
      </c>
      <c r="B87" s="8">
        <f>VALUE(MID(A87,FIND("quarter",A87)+8,4))</f>
        <v/>
      </c>
      <c r="C87" s="8">
        <f>VALUE(LEFT(A87,1))</f>
        <v/>
      </c>
      <c r="D87" s="8">
        <f>IF(ISNUMBER(SEARCH("(p)",A87)),"Preliminary",IF(ISNUMBER(SEARCH("(r)",A87)),"Revised","Final"))</f>
        <v/>
      </c>
      <c r="E87" s="9">
        <f>'Raw NSA'!C30</f>
        <v/>
      </c>
      <c r="F87" s="9">
        <f>'Raw NSA'!D30</f>
        <v/>
      </c>
      <c r="G87" s="10">
        <f>F87/E87</f>
        <v/>
      </c>
      <c r="H87" s="9">
        <f>'Raw SA'!C30</f>
        <v/>
      </c>
      <c r="I87" s="9">
        <f>'Raw SA'!D30</f>
        <v/>
      </c>
      <c r="J87" s="10">
        <f>I87/H87</f>
        <v/>
      </c>
      <c r="K87" s="10">
        <f>F87/F83-1</f>
        <v/>
      </c>
    </row>
    <row r="88">
      <c r="A88" s="8">
        <f>TRIM('Raw NSA'!B29)</f>
        <v/>
      </c>
      <c r="B88" s="8">
        <f>VALUE(MID(A88,FIND("quarter",A88)+8,4))</f>
        <v/>
      </c>
      <c r="C88" s="8">
        <f>VALUE(LEFT(A88,1))</f>
        <v/>
      </c>
      <c r="D88" s="8">
        <f>IF(ISNUMBER(SEARCH("(p)",A88)),"Preliminary",IF(ISNUMBER(SEARCH("(r)",A88)),"Revised","Final"))</f>
        <v/>
      </c>
      <c r="E88" s="9">
        <f>'Raw NSA'!C29</f>
        <v/>
      </c>
      <c r="F88" s="9">
        <f>'Raw NSA'!D29</f>
        <v/>
      </c>
      <c r="G88" s="10">
        <f>F88/E88</f>
        <v/>
      </c>
      <c r="H88" s="9">
        <f>'Raw SA'!C29</f>
        <v/>
      </c>
      <c r="I88" s="9">
        <f>'Raw SA'!D29</f>
        <v/>
      </c>
      <c r="J88" s="10">
        <f>I88/H88</f>
        <v/>
      </c>
      <c r="K88" s="10">
        <f>F88/F84-1</f>
        <v/>
      </c>
    </row>
    <row r="89">
      <c r="A89" s="8">
        <f>TRIM('Raw NSA'!B28)</f>
        <v/>
      </c>
      <c r="B89" s="8">
        <f>VALUE(MID(A89,FIND("quarter",A89)+8,4))</f>
        <v/>
      </c>
      <c r="C89" s="8">
        <f>VALUE(LEFT(A89,1))</f>
        <v/>
      </c>
      <c r="D89" s="8">
        <f>IF(ISNUMBER(SEARCH("(p)",A89)),"Preliminary",IF(ISNUMBER(SEARCH("(r)",A89)),"Revised","Final"))</f>
        <v/>
      </c>
      <c r="E89" s="9">
        <f>'Raw NSA'!C28</f>
        <v/>
      </c>
      <c r="F89" s="9">
        <f>'Raw NSA'!D28</f>
        <v/>
      </c>
      <c r="G89" s="10">
        <f>F89/E89</f>
        <v/>
      </c>
      <c r="H89" s="9">
        <f>'Raw SA'!C28</f>
        <v/>
      </c>
      <c r="I89" s="9">
        <f>'Raw SA'!D28</f>
        <v/>
      </c>
      <c r="J89" s="10">
        <f>I89/H89</f>
        <v/>
      </c>
      <c r="K89" s="10">
        <f>F89/F85-1</f>
        <v/>
      </c>
    </row>
    <row r="90">
      <c r="A90" s="8">
        <f>TRIM('Raw NSA'!B27)</f>
        <v/>
      </c>
      <c r="B90" s="8">
        <f>VALUE(MID(A90,FIND("quarter",A90)+8,4))</f>
        <v/>
      </c>
      <c r="C90" s="8">
        <f>VALUE(LEFT(A90,1))</f>
        <v/>
      </c>
      <c r="D90" s="8">
        <f>IF(ISNUMBER(SEARCH("(p)",A90)),"Preliminary",IF(ISNUMBER(SEARCH("(r)",A90)),"Revised","Final"))</f>
        <v/>
      </c>
      <c r="E90" s="9">
        <f>'Raw NSA'!C27</f>
        <v/>
      </c>
      <c r="F90" s="9">
        <f>'Raw NSA'!D27</f>
        <v/>
      </c>
      <c r="G90" s="10">
        <f>F90/E90</f>
        <v/>
      </c>
      <c r="H90" s="9">
        <f>'Raw SA'!C27</f>
        <v/>
      </c>
      <c r="I90" s="9">
        <f>'Raw SA'!D27</f>
        <v/>
      </c>
      <c r="J90" s="10">
        <f>I90/H90</f>
        <v/>
      </c>
      <c r="K90" s="10">
        <f>F90/F86-1</f>
        <v/>
      </c>
    </row>
    <row r="91">
      <c r="A91" s="8">
        <f>TRIM('Raw NSA'!B26)</f>
        <v/>
      </c>
      <c r="B91" s="8">
        <f>VALUE(MID(A91,FIND("quarter",A91)+8,4))</f>
        <v/>
      </c>
      <c r="C91" s="8">
        <f>VALUE(LEFT(A91,1))</f>
        <v/>
      </c>
      <c r="D91" s="8">
        <f>IF(ISNUMBER(SEARCH("(p)",A91)),"Preliminary",IF(ISNUMBER(SEARCH("(r)",A91)),"Revised","Final"))</f>
        <v/>
      </c>
      <c r="E91" s="9">
        <f>'Raw NSA'!C26</f>
        <v/>
      </c>
      <c r="F91" s="9">
        <f>'Raw NSA'!D26</f>
        <v/>
      </c>
      <c r="G91" s="10">
        <f>F91/E91</f>
        <v/>
      </c>
      <c r="H91" s="9">
        <f>'Raw SA'!C26</f>
        <v/>
      </c>
      <c r="I91" s="9">
        <f>'Raw SA'!D26</f>
        <v/>
      </c>
      <c r="J91" s="10">
        <f>I91/H91</f>
        <v/>
      </c>
      <c r="K91" s="10">
        <f>F91/F87-1</f>
        <v/>
      </c>
    </row>
    <row r="92">
      <c r="A92" s="8">
        <f>TRIM('Raw NSA'!B25)</f>
        <v/>
      </c>
      <c r="B92" s="8">
        <f>VALUE(MID(A92,FIND("quarter",A92)+8,4))</f>
        <v/>
      </c>
      <c r="C92" s="8">
        <f>VALUE(LEFT(A92,1))</f>
        <v/>
      </c>
      <c r="D92" s="8">
        <f>IF(ISNUMBER(SEARCH("(p)",A92)),"Preliminary",IF(ISNUMBER(SEARCH("(r)",A92)),"Revised","Final"))</f>
        <v/>
      </c>
      <c r="E92" s="9">
        <f>'Raw NSA'!C25</f>
        <v/>
      </c>
      <c r="F92" s="9">
        <f>'Raw NSA'!D25</f>
        <v/>
      </c>
      <c r="G92" s="10">
        <f>F92/E92</f>
        <v/>
      </c>
      <c r="H92" s="9">
        <f>'Raw SA'!C25</f>
        <v/>
      </c>
      <c r="I92" s="9">
        <f>'Raw SA'!D25</f>
        <v/>
      </c>
      <c r="J92" s="10">
        <f>I92/H92</f>
        <v/>
      </c>
      <c r="K92" s="10">
        <f>F92/F88-1</f>
        <v/>
      </c>
    </row>
    <row r="93">
      <c r="A93" s="8">
        <f>TRIM('Raw NSA'!B24)</f>
        <v/>
      </c>
      <c r="B93" s="8">
        <f>VALUE(MID(A93,FIND("quarter",A93)+8,4))</f>
        <v/>
      </c>
      <c r="C93" s="8">
        <f>VALUE(LEFT(A93,1))</f>
        <v/>
      </c>
      <c r="D93" s="8">
        <f>IF(ISNUMBER(SEARCH("(p)",A93)),"Preliminary",IF(ISNUMBER(SEARCH("(r)",A93)),"Revised","Final"))</f>
        <v/>
      </c>
      <c r="E93" s="9">
        <f>'Raw NSA'!C24</f>
        <v/>
      </c>
      <c r="F93" s="9">
        <f>'Raw NSA'!D24</f>
        <v/>
      </c>
      <c r="G93" s="10">
        <f>F93/E93</f>
        <v/>
      </c>
      <c r="H93" s="9">
        <f>'Raw SA'!C24</f>
        <v/>
      </c>
      <c r="I93" s="9">
        <f>'Raw SA'!D24</f>
        <v/>
      </c>
      <c r="J93" s="10">
        <f>I93/H93</f>
        <v/>
      </c>
      <c r="K93" s="10">
        <f>F93/F89-1</f>
        <v/>
      </c>
    </row>
    <row r="94">
      <c r="A94" s="8">
        <f>TRIM('Raw NSA'!B23)</f>
        <v/>
      </c>
      <c r="B94" s="8">
        <f>VALUE(MID(A94,FIND("quarter",A94)+8,4))</f>
        <v/>
      </c>
      <c r="C94" s="8">
        <f>VALUE(LEFT(A94,1))</f>
        <v/>
      </c>
      <c r="D94" s="8">
        <f>IF(ISNUMBER(SEARCH("(p)",A94)),"Preliminary",IF(ISNUMBER(SEARCH("(r)",A94)),"Revised","Final"))</f>
        <v/>
      </c>
      <c r="E94" s="9">
        <f>'Raw NSA'!C23</f>
        <v/>
      </c>
      <c r="F94" s="9">
        <f>'Raw NSA'!D23</f>
        <v/>
      </c>
      <c r="G94" s="10">
        <f>F94/E94</f>
        <v/>
      </c>
      <c r="H94" s="9">
        <f>'Raw SA'!C23</f>
        <v/>
      </c>
      <c r="I94" s="9">
        <f>'Raw SA'!D23</f>
        <v/>
      </c>
      <c r="J94" s="10">
        <f>I94/H94</f>
        <v/>
      </c>
      <c r="K94" s="10">
        <f>F94/F90-1</f>
        <v/>
      </c>
    </row>
    <row r="95">
      <c r="A95" s="8">
        <f>TRIM('Raw NSA'!B22)</f>
        <v/>
      </c>
      <c r="B95" s="8">
        <f>VALUE(MID(A95,FIND("quarter",A95)+8,4))</f>
        <v/>
      </c>
      <c r="C95" s="8">
        <f>VALUE(LEFT(A95,1))</f>
        <v/>
      </c>
      <c r="D95" s="8">
        <f>IF(ISNUMBER(SEARCH("(p)",A95)),"Preliminary",IF(ISNUMBER(SEARCH("(r)",A95)),"Revised","Final"))</f>
        <v/>
      </c>
      <c r="E95" s="9">
        <f>'Raw NSA'!C22</f>
        <v/>
      </c>
      <c r="F95" s="9">
        <f>'Raw NSA'!D22</f>
        <v/>
      </c>
      <c r="G95" s="10">
        <f>F95/E95</f>
        <v/>
      </c>
      <c r="H95" s="9">
        <f>'Raw SA'!C22</f>
        <v/>
      </c>
      <c r="I95" s="9">
        <f>'Raw SA'!D22</f>
        <v/>
      </c>
      <c r="J95" s="10">
        <f>I95/H95</f>
        <v/>
      </c>
      <c r="K95" s="10">
        <f>F95/F91-1</f>
        <v/>
      </c>
    </row>
    <row r="96">
      <c r="A96" s="8">
        <f>TRIM('Raw NSA'!B21)</f>
        <v/>
      </c>
      <c r="B96" s="8">
        <f>VALUE(MID(A96,FIND("quarter",A96)+8,4))</f>
        <v/>
      </c>
      <c r="C96" s="8">
        <f>VALUE(LEFT(A96,1))</f>
        <v/>
      </c>
      <c r="D96" s="8">
        <f>IF(ISNUMBER(SEARCH("(p)",A96)),"Preliminary",IF(ISNUMBER(SEARCH("(r)",A96)),"Revised","Final"))</f>
        <v/>
      </c>
      <c r="E96" s="9">
        <f>'Raw NSA'!C21</f>
        <v/>
      </c>
      <c r="F96" s="9">
        <f>'Raw NSA'!D21</f>
        <v/>
      </c>
      <c r="G96" s="10">
        <f>F96/E96</f>
        <v/>
      </c>
      <c r="H96" s="9">
        <f>'Raw SA'!C21</f>
        <v/>
      </c>
      <c r="I96" s="9">
        <f>'Raw SA'!D21</f>
        <v/>
      </c>
      <c r="J96" s="10">
        <f>I96/H96</f>
        <v/>
      </c>
      <c r="K96" s="10">
        <f>F96/F92-1</f>
        <v/>
      </c>
    </row>
    <row r="97">
      <c r="A97" s="8">
        <f>TRIM('Raw NSA'!B20)</f>
        <v/>
      </c>
      <c r="B97" s="8">
        <f>VALUE(MID(A97,FIND("quarter",A97)+8,4))</f>
        <v/>
      </c>
      <c r="C97" s="8">
        <f>VALUE(LEFT(A97,1))</f>
        <v/>
      </c>
      <c r="D97" s="8">
        <f>IF(ISNUMBER(SEARCH("(p)",A97)),"Preliminary",IF(ISNUMBER(SEARCH("(r)",A97)),"Revised","Final"))</f>
        <v/>
      </c>
      <c r="E97" s="9">
        <f>'Raw NSA'!C20</f>
        <v/>
      </c>
      <c r="F97" s="9">
        <f>'Raw NSA'!D20</f>
        <v/>
      </c>
      <c r="G97" s="10">
        <f>F97/E97</f>
        <v/>
      </c>
      <c r="H97" s="9">
        <f>'Raw SA'!C20</f>
        <v/>
      </c>
      <c r="I97" s="9">
        <f>'Raw SA'!D20</f>
        <v/>
      </c>
      <c r="J97" s="10">
        <f>I97/H97</f>
        <v/>
      </c>
      <c r="K97" s="10">
        <f>F97/F93-1</f>
        <v/>
      </c>
    </row>
    <row r="98">
      <c r="A98" s="8">
        <f>TRIM('Raw NSA'!B19)</f>
        <v/>
      </c>
      <c r="B98" s="8">
        <f>VALUE(MID(A98,FIND("quarter",A98)+8,4))</f>
        <v/>
      </c>
      <c r="C98" s="8">
        <f>VALUE(LEFT(A98,1))</f>
        <v/>
      </c>
      <c r="D98" s="8">
        <f>IF(ISNUMBER(SEARCH("(p)",A98)),"Preliminary",IF(ISNUMBER(SEARCH("(r)",A98)),"Revised","Final"))</f>
        <v/>
      </c>
      <c r="E98" s="9">
        <f>'Raw NSA'!C19</f>
        <v/>
      </c>
      <c r="F98" s="9">
        <f>'Raw NSA'!D19</f>
        <v/>
      </c>
      <c r="G98" s="10">
        <f>F98/E98</f>
        <v/>
      </c>
      <c r="H98" s="9">
        <f>'Raw SA'!C19</f>
        <v/>
      </c>
      <c r="I98" s="9">
        <f>'Raw SA'!D19</f>
        <v/>
      </c>
      <c r="J98" s="10">
        <f>I98/H98</f>
        <v/>
      </c>
      <c r="K98" s="10">
        <f>F98/F94-1</f>
        <v/>
      </c>
    </row>
    <row r="99">
      <c r="A99" s="8">
        <f>TRIM('Raw NSA'!B18)</f>
        <v/>
      </c>
      <c r="B99" s="8">
        <f>VALUE(MID(A99,FIND("quarter",A99)+8,4))</f>
        <v/>
      </c>
      <c r="C99" s="8">
        <f>VALUE(LEFT(A99,1))</f>
        <v/>
      </c>
      <c r="D99" s="8">
        <f>IF(ISNUMBER(SEARCH("(p)",A99)),"Preliminary",IF(ISNUMBER(SEARCH("(r)",A99)),"Revised","Final"))</f>
        <v/>
      </c>
      <c r="E99" s="9">
        <f>'Raw NSA'!C18</f>
        <v/>
      </c>
      <c r="F99" s="9">
        <f>'Raw NSA'!D18</f>
        <v/>
      </c>
      <c r="G99" s="10">
        <f>F99/E99</f>
        <v/>
      </c>
      <c r="H99" s="9">
        <f>'Raw SA'!C18</f>
        <v/>
      </c>
      <c r="I99" s="9">
        <f>'Raw SA'!D18</f>
        <v/>
      </c>
      <c r="J99" s="10">
        <f>I99/H99</f>
        <v/>
      </c>
      <c r="K99" s="10">
        <f>F99/F95-1</f>
        <v/>
      </c>
    </row>
    <row r="100">
      <c r="A100" s="8">
        <f>TRIM('Raw NSA'!B17)</f>
        <v/>
      </c>
      <c r="B100" s="8">
        <f>VALUE(MID(A100,FIND("quarter",A100)+8,4))</f>
        <v/>
      </c>
      <c r="C100" s="8">
        <f>VALUE(LEFT(A100,1))</f>
        <v/>
      </c>
      <c r="D100" s="8">
        <f>IF(ISNUMBER(SEARCH("(p)",A100)),"Preliminary",IF(ISNUMBER(SEARCH("(r)",A100)),"Revised","Final"))</f>
        <v/>
      </c>
      <c r="E100" s="9">
        <f>'Raw NSA'!C17</f>
        <v/>
      </c>
      <c r="F100" s="9">
        <f>'Raw NSA'!D17</f>
        <v/>
      </c>
      <c r="G100" s="10">
        <f>F100/E100</f>
        <v/>
      </c>
      <c r="H100" s="9">
        <f>'Raw SA'!C17</f>
        <v/>
      </c>
      <c r="I100" s="9">
        <f>'Raw SA'!D17</f>
        <v/>
      </c>
      <c r="J100" s="10">
        <f>I100/H100</f>
        <v/>
      </c>
      <c r="K100" s="10">
        <f>F100/F96-1</f>
        <v/>
      </c>
    </row>
    <row r="101">
      <c r="A101" s="8">
        <f>TRIM('Raw NSA'!B16)</f>
        <v/>
      </c>
      <c r="B101" s="8">
        <f>VALUE(MID(A101,FIND("quarter",A101)+8,4))</f>
        <v/>
      </c>
      <c r="C101" s="8">
        <f>VALUE(LEFT(A101,1))</f>
        <v/>
      </c>
      <c r="D101" s="8">
        <f>IF(ISNUMBER(SEARCH("(p)",A101)),"Preliminary",IF(ISNUMBER(SEARCH("(r)",A101)),"Revised","Final"))</f>
        <v/>
      </c>
      <c r="E101" s="9">
        <f>'Raw NSA'!C16</f>
        <v/>
      </c>
      <c r="F101" s="9">
        <f>'Raw NSA'!D16</f>
        <v/>
      </c>
      <c r="G101" s="10">
        <f>F101/E101</f>
        <v/>
      </c>
      <c r="H101" s="9">
        <f>'Raw SA'!C16</f>
        <v/>
      </c>
      <c r="I101" s="9">
        <f>'Raw SA'!D16</f>
        <v/>
      </c>
      <c r="J101" s="10">
        <f>I101/H101</f>
        <v/>
      </c>
      <c r="K101" s="10">
        <f>F101/F97-1</f>
        <v/>
      </c>
    </row>
    <row r="102">
      <c r="A102" s="8">
        <f>TRIM('Raw NSA'!B15)</f>
        <v/>
      </c>
      <c r="B102" s="8">
        <f>VALUE(MID(A102,FIND("quarter",A102)+8,4))</f>
        <v/>
      </c>
      <c r="C102" s="8">
        <f>VALUE(LEFT(A102,1))</f>
        <v/>
      </c>
      <c r="D102" s="8">
        <f>IF(ISNUMBER(SEARCH("(p)",A102)),"Preliminary",IF(ISNUMBER(SEARCH("(r)",A102)),"Revised","Final"))</f>
        <v/>
      </c>
      <c r="E102" s="9">
        <f>'Raw NSA'!C15</f>
        <v/>
      </c>
      <c r="F102" s="9">
        <f>'Raw NSA'!D15</f>
        <v/>
      </c>
      <c r="G102" s="10">
        <f>F102/E102</f>
        <v/>
      </c>
      <c r="H102" s="9">
        <f>'Raw SA'!C15</f>
        <v/>
      </c>
      <c r="I102" s="9">
        <f>'Raw SA'!D15</f>
        <v/>
      </c>
      <c r="J102" s="10">
        <f>I102/H102</f>
        <v/>
      </c>
      <c r="K102" s="10">
        <f>F102/F98-1</f>
        <v/>
      </c>
    </row>
    <row r="103">
      <c r="A103" s="8">
        <f>TRIM('Raw NSA'!B14)</f>
        <v/>
      </c>
      <c r="B103" s="8">
        <f>VALUE(MID(A103,FIND("quarter",A103)+8,4))</f>
        <v/>
      </c>
      <c r="C103" s="8">
        <f>VALUE(LEFT(A103,1))</f>
        <v/>
      </c>
      <c r="D103" s="8">
        <f>IF(ISNUMBER(SEARCH("(p)",A103)),"Preliminary",IF(ISNUMBER(SEARCH("(r)",A103)),"Revised","Final"))</f>
        <v/>
      </c>
      <c r="E103" s="9">
        <f>'Raw NSA'!C14</f>
        <v/>
      </c>
      <c r="F103" s="9">
        <f>'Raw NSA'!D14</f>
        <v/>
      </c>
      <c r="G103" s="10">
        <f>F103/E103</f>
        <v/>
      </c>
      <c r="H103" s="9">
        <f>'Raw SA'!C14</f>
        <v/>
      </c>
      <c r="I103" s="9">
        <f>'Raw SA'!D14</f>
        <v/>
      </c>
      <c r="J103" s="10">
        <f>I103/H103</f>
        <v/>
      </c>
      <c r="K103" s="10">
        <f>F103/F99-1</f>
        <v/>
      </c>
    </row>
    <row r="104">
      <c r="A104" s="8">
        <f>TRIM('Raw NSA'!B13)</f>
        <v/>
      </c>
      <c r="B104" s="8">
        <f>VALUE(MID(A104,FIND("quarter",A104)+8,4))</f>
        <v/>
      </c>
      <c r="C104" s="8">
        <f>VALUE(LEFT(A104,1))</f>
        <v/>
      </c>
      <c r="D104" s="8">
        <f>IF(ISNUMBER(SEARCH("(p)",A104)),"Preliminary",IF(ISNUMBER(SEARCH("(r)",A104)),"Revised","Final"))</f>
        <v/>
      </c>
      <c r="E104" s="9">
        <f>'Raw NSA'!C13</f>
        <v/>
      </c>
      <c r="F104" s="9">
        <f>'Raw NSA'!D13</f>
        <v/>
      </c>
      <c r="G104" s="10">
        <f>F104/E104</f>
        <v/>
      </c>
      <c r="H104" s="9">
        <f>'Raw SA'!C13</f>
        <v/>
      </c>
      <c r="I104" s="9">
        <f>'Raw SA'!D13</f>
        <v/>
      </c>
      <c r="J104" s="10">
        <f>I104/H104</f>
        <v/>
      </c>
      <c r="K104" s="10">
        <f>F104/F100-1</f>
        <v/>
      </c>
    </row>
    <row r="105">
      <c r="A105" s="8">
        <f>TRIM('Raw NSA'!B12)</f>
        <v/>
      </c>
      <c r="B105" s="8">
        <f>VALUE(MID(A105,FIND("quarter",A105)+8,4))</f>
        <v/>
      </c>
      <c r="C105" s="8">
        <f>VALUE(LEFT(A105,1))</f>
        <v/>
      </c>
      <c r="D105" s="8">
        <f>IF(ISNUMBER(SEARCH("(p)",A105)),"Preliminary",IF(ISNUMBER(SEARCH("(r)",A105)),"Revised","Final"))</f>
        <v/>
      </c>
      <c r="E105" s="9">
        <f>'Raw NSA'!C12</f>
        <v/>
      </c>
      <c r="F105" s="9">
        <f>'Raw NSA'!D12</f>
        <v/>
      </c>
      <c r="G105" s="10">
        <f>F105/E105</f>
        <v/>
      </c>
      <c r="H105" s="9">
        <f>'Raw SA'!C12</f>
        <v/>
      </c>
      <c r="I105" s="9">
        <f>'Raw SA'!D12</f>
        <v/>
      </c>
      <c r="J105" s="10">
        <f>I105/H105</f>
        <v/>
      </c>
      <c r="K105" s="10">
        <f>F105/F101-1</f>
        <v/>
      </c>
    </row>
    <row r="106">
      <c r="A106" s="8">
        <f>TRIM('Raw NSA'!B11)</f>
        <v/>
      </c>
      <c r="B106" s="8">
        <f>VALUE(MID(A106,FIND("quarter",A106)+8,4))</f>
        <v/>
      </c>
      <c r="C106" s="8">
        <f>VALUE(LEFT(A106,1))</f>
        <v/>
      </c>
      <c r="D106" s="8">
        <f>IF(ISNUMBER(SEARCH("(p)",A106)),"Preliminary",IF(ISNUMBER(SEARCH("(r)",A106)),"Revised","Final"))</f>
        <v/>
      </c>
      <c r="E106" s="9">
        <f>'Raw NSA'!C11</f>
        <v/>
      </c>
      <c r="F106" s="9">
        <f>'Raw NSA'!D11</f>
        <v/>
      </c>
      <c r="G106" s="10">
        <f>F106/E106</f>
        <v/>
      </c>
      <c r="H106" s="9">
        <f>'Raw SA'!C11</f>
        <v/>
      </c>
      <c r="I106" s="9">
        <f>'Raw SA'!D11</f>
        <v/>
      </c>
      <c r="J106" s="10">
        <f>I106/H106</f>
        <v/>
      </c>
      <c r="K106" s="10">
        <f>F106/F102-1</f>
        <v/>
      </c>
    </row>
    <row r="107">
      <c r="A107" s="8">
        <f>TRIM('Raw NSA'!B10)</f>
        <v/>
      </c>
      <c r="B107" s="8">
        <f>VALUE(MID(A107,FIND("quarter",A107)+8,4))</f>
        <v/>
      </c>
      <c r="C107" s="8">
        <f>VALUE(LEFT(A107,1))</f>
        <v/>
      </c>
      <c r="D107" s="8">
        <f>IF(ISNUMBER(SEARCH("(p)",A107)),"Preliminary",IF(ISNUMBER(SEARCH("(r)",A107)),"Revised","Final"))</f>
        <v/>
      </c>
      <c r="E107" s="9">
        <f>'Raw NSA'!C10</f>
        <v/>
      </c>
      <c r="F107" s="9">
        <f>'Raw NSA'!D10</f>
        <v/>
      </c>
      <c r="G107" s="10">
        <f>F107/E107</f>
        <v/>
      </c>
      <c r="H107" s="9">
        <f>'Raw SA'!C10</f>
        <v/>
      </c>
      <c r="I107" s="9">
        <f>'Raw SA'!D10</f>
        <v/>
      </c>
      <c r="J107" s="10">
        <f>I107/H107</f>
        <v/>
      </c>
      <c r="K107" s="10">
        <f>F107/F103-1</f>
        <v/>
      </c>
    </row>
    <row r="108">
      <c r="A108" s="8">
        <f>TRIM('Raw NSA'!B9)</f>
        <v/>
      </c>
      <c r="B108" s="8">
        <f>VALUE(MID(A108,FIND("quarter",A108)+8,4))</f>
        <v/>
      </c>
      <c r="C108" s="8">
        <f>VALUE(LEFT(A108,1))</f>
        <v/>
      </c>
      <c r="D108" s="8">
        <f>IF(ISNUMBER(SEARCH("(p)",A108)),"Preliminary",IF(ISNUMBER(SEARCH("(r)",A108)),"Revised","Final"))</f>
        <v/>
      </c>
      <c r="E108" s="9">
        <f>'Raw NSA'!C9</f>
        <v/>
      </c>
      <c r="F108" s="9">
        <f>'Raw NSA'!D9</f>
        <v/>
      </c>
      <c r="G108" s="10">
        <f>F108/E108</f>
        <v/>
      </c>
      <c r="H108" s="9">
        <f>'Raw SA'!C9</f>
        <v/>
      </c>
      <c r="I108" s="9">
        <f>'Raw SA'!D9</f>
        <v/>
      </c>
      <c r="J108" s="10">
        <f>I108/H108</f>
        <v/>
      </c>
      <c r="K108" s="10">
        <f>F108/F104-1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J27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15" customWidth="1" min="2" max="2"/>
    <col width="15" customWidth="1" min="3" max="3"/>
    <col width="11" customWidth="1" min="4" max="4"/>
    <col width="12" customWidth="1" min="5" max="5"/>
    <col width="12" customWidth="1" min="6" max="6"/>
    <col width="14" customWidth="1" min="7" max="7"/>
    <col width="3" customWidth="1" min="8" max="8"/>
    <col width="52" customWidth="1" min="9" max="9"/>
    <col width="12" customWidth="1" min="10" max="10"/>
  </cols>
  <sheetData>
    <row r="1">
      <c r="A1" s="7" t="inlineStr">
        <is>
          <t>Year</t>
        </is>
      </c>
      <c r="B1" s="7" t="inlineStr">
        <is>
          <t>Total retail ($M)</t>
        </is>
      </c>
      <c r="C1" s="7" t="inlineStr">
        <is>
          <t>E-commerce ($M)</t>
        </is>
      </c>
      <c r="D1" s="7" t="inlineStr">
        <is>
          <t>E-com share</t>
        </is>
      </c>
      <c r="E1" s="7" t="inlineStr">
        <is>
          <t>E-com growth</t>
        </is>
      </c>
      <c r="F1" s="7" t="inlineStr">
        <is>
          <t>Total retail growth</t>
        </is>
      </c>
      <c r="G1" s="7" t="inlineStr">
        <is>
          <t>Q4 share of year's e-com</t>
        </is>
      </c>
    </row>
    <row r="2">
      <c r="A2" t="n">
        <v>2000</v>
      </c>
      <c r="B2" s="9">
        <f>SUMIFS(Clean!$E$2:$E$108,Clean!$B$2:$B$108,$A2)</f>
        <v/>
      </c>
      <c r="C2" s="9">
        <f>SUMIFS(Clean!$F$2:$F$108,Clean!$B$2:$B$108,$A2)</f>
        <v/>
      </c>
      <c r="D2" s="10">
        <f>C2/B2</f>
        <v/>
      </c>
      <c r="G2" s="10">
        <f>SUMIFS(Clean!$F$2:$F$108,Clean!$B$2:$B$108,$A2,Clean!$C$2:$C$108,4)/C2</f>
        <v/>
      </c>
      <c r="I2" s="5" t="inlineStr">
        <is>
          <t>E-commerce growth per year, 2015-2025 (CAGR)</t>
        </is>
      </c>
      <c r="J2" s="10">
        <f>(C27/C17)^(1/10)-1</f>
        <v/>
      </c>
    </row>
    <row r="3">
      <c r="A3" t="n">
        <v>2001</v>
      </c>
      <c r="B3" s="9">
        <f>SUMIFS(Clean!$E$2:$E$108,Clean!$B$2:$B$108,$A3)</f>
        <v/>
      </c>
      <c r="C3" s="9">
        <f>SUMIFS(Clean!$F$2:$F$108,Clean!$B$2:$B$108,$A3)</f>
        <v/>
      </c>
      <c r="D3" s="10">
        <f>C3/B3</f>
        <v/>
      </c>
      <c r="E3" s="10">
        <f>C3/C2-1</f>
        <v/>
      </c>
      <c r="F3" s="10">
        <f>B3/B2-1</f>
        <v/>
      </c>
      <c r="G3" s="10">
        <f>SUMIFS(Clean!$F$2:$F$108,Clean!$B$2:$B$108,$A3,Clean!$C$2:$C$108,4)/C3</f>
        <v/>
      </c>
      <c r="I3" s="5" t="inlineStr">
        <is>
          <t>Total retail growth per year, 2015-2025 (CAGR)</t>
        </is>
      </c>
      <c r="J3" s="10">
        <f>(B27/B17)^(1/10)-1</f>
        <v/>
      </c>
    </row>
    <row r="4">
      <c r="A4" t="n">
        <v>2002</v>
      </c>
      <c r="B4" s="9">
        <f>SUMIFS(Clean!$E$2:$E$108,Clean!$B$2:$B$108,$A4)</f>
        <v/>
      </c>
      <c r="C4" s="9">
        <f>SUMIFS(Clean!$F$2:$F$108,Clean!$B$2:$B$108,$A4)</f>
        <v/>
      </c>
      <c r="D4" s="10">
        <f>C4/B4</f>
        <v/>
      </c>
      <c r="E4" s="10">
        <f>C4/C3-1</f>
        <v/>
      </c>
      <c r="F4" s="10">
        <f>B4/B3-1</f>
        <v/>
      </c>
      <c r="G4" s="10">
        <f>SUMIFS(Clean!$F$2:$F$108,Clean!$B$2:$B$108,$A4,Clean!$C$2:$C$108,4)/C4</f>
        <v/>
      </c>
      <c r="I4" s="5" t="inlineStr">
        <is>
          <t>Average Q4 share of a year's e-commerce, 2015-2025</t>
        </is>
      </c>
      <c r="J4" s="10">
        <f>AVERAGE(G17:G27)</f>
        <v/>
      </c>
    </row>
    <row r="5">
      <c r="A5" t="n">
        <v>2003</v>
      </c>
      <c r="B5" s="9">
        <f>SUMIFS(Clean!$E$2:$E$108,Clean!$B$2:$B$108,$A5)</f>
        <v/>
      </c>
      <c r="C5" s="9">
        <f>SUMIFS(Clean!$F$2:$F$108,Clean!$B$2:$B$108,$A5)</f>
        <v/>
      </c>
      <c r="D5" s="10">
        <f>C5/B5</f>
        <v/>
      </c>
      <c r="E5" s="10">
        <f>C5/C4-1</f>
        <v/>
      </c>
      <c r="F5" s="10">
        <f>B5/B4-1</f>
        <v/>
      </c>
      <c r="G5" s="10">
        <f>SUMIFS(Clean!$F$2:$F$108,Clean!$B$2:$B$108,$A5,Clean!$C$2:$C$108,4)/C5</f>
        <v/>
      </c>
      <c r="I5" s="5" t="inlineStr">
        <is>
          <t>Q4 2025 vs Q3 2025 e-commerce (not adjusted)</t>
        </is>
      </c>
      <c r="J5" s="10">
        <f>Clean!F106/Clean!F105-1</f>
        <v/>
      </c>
    </row>
    <row r="6">
      <c r="A6" t="n">
        <v>2004</v>
      </c>
      <c r="B6" s="9">
        <f>SUMIFS(Clean!$E$2:$E$108,Clean!$B$2:$B$108,$A6)</f>
        <v/>
      </c>
      <c r="C6" s="9">
        <f>SUMIFS(Clean!$F$2:$F$108,Clean!$B$2:$B$108,$A6)</f>
        <v/>
      </c>
      <c r="D6" s="10">
        <f>C6/B6</f>
        <v/>
      </c>
      <c r="E6" s="10">
        <f>C6/C5-1</f>
        <v/>
      </c>
      <c r="F6" s="10">
        <f>B6/B5-1</f>
        <v/>
      </c>
      <c r="G6" s="10">
        <f>SUMIFS(Clean!$F$2:$F$108,Clean!$B$2:$B$108,$A6,Clean!$C$2:$C$108,4)/C6</f>
        <v/>
      </c>
      <c r="I6" s="5" t="inlineStr">
        <is>
          <t>E-commerce share of retail, Q2 2026 (seasonally adjusted)</t>
        </is>
      </c>
      <c r="J6" s="10">
        <f>Clean!J108</f>
        <v/>
      </c>
    </row>
    <row r="7">
      <c r="A7" t="n">
        <v>2005</v>
      </c>
      <c r="B7" s="9">
        <f>SUMIFS(Clean!$E$2:$E$108,Clean!$B$2:$B$108,$A7)</f>
        <v/>
      </c>
      <c r="C7" s="9">
        <f>SUMIFS(Clean!$F$2:$F$108,Clean!$B$2:$B$108,$A7)</f>
        <v/>
      </c>
      <c r="D7" s="10">
        <f>C7/B7</f>
        <v/>
      </c>
      <c r="E7" s="10">
        <f>C7/C6-1</f>
        <v/>
      </c>
      <c r="F7" s="10">
        <f>B7/B6-1</f>
        <v/>
      </c>
      <c r="G7" s="10">
        <f>SUMIFS(Clean!$F$2:$F$108,Clean!$B$2:$B$108,$A7,Clean!$C$2:$C$108,4)/C7</f>
        <v/>
      </c>
      <c r="I7" s="5" t="inlineStr">
        <is>
          <t>E-commerce growth, Q2 2026 vs Q2 2025 (not adjusted)</t>
        </is>
      </c>
      <c r="J7" s="10">
        <f>Clean!K108</f>
        <v/>
      </c>
    </row>
    <row r="8">
      <c r="A8" t="n">
        <v>2006</v>
      </c>
      <c r="B8" s="9">
        <f>SUMIFS(Clean!$E$2:$E$108,Clean!$B$2:$B$108,$A8)</f>
        <v/>
      </c>
      <c r="C8" s="9">
        <f>SUMIFS(Clean!$F$2:$F$108,Clean!$B$2:$B$108,$A8)</f>
        <v/>
      </c>
      <c r="D8" s="10">
        <f>C8/B8</f>
        <v/>
      </c>
      <c r="E8" s="10">
        <f>C8/C7-1</f>
        <v/>
      </c>
      <c r="F8" s="10">
        <f>B8/B7-1</f>
        <v/>
      </c>
      <c r="G8" s="10">
        <f>SUMIFS(Clean!$F$2:$F$108,Clean!$B$2:$B$108,$A8,Clean!$C$2:$C$108,4)/C8</f>
        <v/>
      </c>
    </row>
    <row r="9">
      <c r="A9" t="n">
        <v>2007</v>
      </c>
      <c r="B9" s="9">
        <f>SUMIFS(Clean!$E$2:$E$108,Clean!$B$2:$B$108,$A9)</f>
        <v/>
      </c>
      <c r="C9" s="9">
        <f>SUMIFS(Clean!$F$2:$F$108,Clean!$B$2:$B$108,$A9)</f>
        <v/>
      </c>
      <c r="D9" s="10">
        <f>C9/B9</f>
        <v/>
      </c>
      <c r="E9" s="10">
        <f>C9/C8-1</f>
        <v/>
      </c>
      <c r="F9" s="10">
        <f>B9/B8-1</f>
        <v/>
      </c>
      <c r="G9" s="10">
        <f>SUMIFS(Clean!$F$2:$F$108,Clean!$B$2:$B$108,$A9,Clean!$C$2:$C$108,4)/C9</f>
        <v/>
      </c>
    </row>
    <row r="10">
      <c r="A10" t="n">
        <v>2008</v>
      </c>
      <c r="B10" s="9">
        <f>SUMIFS(Clean!$E$2:$E$108,Clean!$B$2:$B$108,$A10)</f>
        <v/>
      </c>
      <c r="C10" s="9">
        <f>SUMIFS(Clean!$F$2:$F$108,Clean!$B$2:$B$108,$A10)</f>
        <v/>
      </c>
      <c r="D10" s="10">
        <f>C10/B10</f>
        <v/>
      </c>
      <c r="E10" s="10">
        <f>C10/C9-1</f>
        <v/>
      </c>
      <c r="F10" s="10">
        <f>B10/B9-1</f>
        <v/>
      </c>
      <c r="G10" s="10">
        <f>SUMIFS(Clean!$F$2:$F$108,Clean!$B$2:$B$108,$A10,Clean!$C$2:$C$108,4)/C10</f>
        <v/>
      </c>
    </row>
    <row r="11">
      <c r="A11" t="n">
        <v>2009</v>
      </c>
      <c r="B11" s="9">
        <f>SUMIFS(Clean!$E$2:$E$108,Clean!$B$2:$B$108,$A11)</f>
        <v/>
      </c>
      <c r="C11" s="9">
        <f>SUMIFS(Clean!$F$2:$F$108,Clean!$B$2:$B$108,$A11)</f>
        <v/>
      </c>
      <c r="D11" s="10">
        <f>C11/B11</f>
        <v/>
      </c>
      <c r="E11" s="10">
        <f>C11/C10-1</f>
        <v/>
      </c>
      <c r="F11" s="10">
        <f>B11/B10-1</f>
        <v/>
      </c>
      <c r="G11" s="10">
        <f>SUMIFS(Clean!$F$2:$F$108,Clean!$B$2:$B$108,$A11,Clean!$C$2:$C$108,4)/C11</f>
        <v/>
      </c>
    </row>
    <row r="12">
      <c r="A12" t="n">
        <v>2010</v>
      </c>
      <c r="B12" s="9">
        <f>SUMIFS(Clean!$E$2:$E$108,Clean!$B$2:$B$108,$A12)</f>
        <v/>
      </c>
      <c r="C12" s="9">
        <f>SUMIFS(Clean!$F$2:$F$108,Clean!$B$2:$B$108,$A12)</f>
        <v/>
      </c>
      <c r="D12" s="10">
        <f>C12/B12</f>
        <v/>
      </c>
      <c r="E12" s="10">
        <f>C12/C11-1</f>
        <v/>
      </c>
      <c r="F12" s="10">
        <f>B12/B11-1</f>
        <v/>
      </c>
      <c r="G12" s="10">
        <f>SUMIFS(Clean!$F$2:$F$108,Clean!$B$2:$B$108,$A12,Clean!$C$2:$C$108,4)/C12</f>
        <v/>
      </c>
    </row>
    <row r="13">
      <c r="A13" t="n">
        <v>2011</v>
      </c>
      <c r="B13" s="9">
        <f>SUMIFS(Clean!$E$2:$E$108,Clean!$B$2:$B$108,$A13)</f>
        <v/>
      </c>
      <c r="C13" s="9">
        <f>SUMIFS(Clean!$F$2:$F$108,Clean!$B$2:$B$108,$A13)</f>
        <v/>
      </c>
      <c r="D13" s="10">
        <f>C13/B13</f>
        <v/>
      </c>
      <c r="E13" s="10">
        <f>C13/C12-1</f>
        <v/>
      </c>
      <c r="F13" s="10">
        <f>B13/B12-1</f>
        <v/>
      </c>
      <c r="G13" s="10">
        <f>SUMIFS(Clean!$F$2:$F$108,Clean!$B$2:$B$108,$A13,Clean!$C$2:$C$108,4)/C13</f>
        <v/>
      </c>
    </row>
    <row r="14">
      <c r="A14" t="n">
        <v>2012</v>
      </c>
      <c r="B14" s="9">
        <f>SUMIFS(Clean!$E$2:$E$108,Clean!$B$2:$B$108,$A14)</f>
        <v/>
      </c>
      <c r="C14" s="9">
        <f>SUMIFS(Clean!$F$2:$F$108,Clean!$B$2:$B$108,$A14)</f>
        <v/>
      </c>
      <c r="D14" s="10">
        <f>C14/B14</f>
        <v/>
      </c>
      <c r="E14" s="10">
        <f>C14/C13-1</f>
        <v/>
      </c>
      <c r="F14" s="10">
        <f>B14/B13-1</f>
        <v/>
      </c>
      <c r="G14" s="10">
        <f>SUMIFS(Clean!$F$2:$F$108,Clean!$B$2:$B$108,$A14,Clean!$C$2:$C$108,4)/C14</f>
        <v/>
      </c>
    </row>
    <row r="15">
      <c r="A15" t="n">
        <v>2013</v>
      </c>
      <c r="B15" s="9">
        <f>SUMIFS(Clean!$E$2:$E$108,Clean!$B$2:$B$108,$A15)</f>
        <v/>
      </c>
      <c r="C15" s="9">
        <f>SUMIFS(Clean!$F$2:$F$108,Clean!$B$2:$B$108,$A15)</f>
        <v/>
      </c>
      <c r="D15" s="10">
        <f>C15/B15</f>
        <v/>
      </c>
      <c r="E15" s="10">
        <f>C15/C14-1</f>
        <v/>
      </c>
      <c r="F15" s="10">
        <f>B15/B14-1</f>
        <v/>
      </c>
      <c r="G15" s="10">
        <f>SUMIFS(Clean!$F$2:$F$108,Clean!$B$2:$B$108,$A15,Clean!$C$2:$C$108,4)/C15</f>
        <v/>
      </c>
    </row>
    <row r="16">
      <c r="A16" t="n">
        <v>2014</v>
      </c>
      <c r="B16" s="9">
        <f>SUMIFS(Clean!$E$2:$E$108,Clean!$B$2:$B$108,$A16)</f>
        <v/>
      </c>
      <c r="C16" s="9">
        <f>SUMIFS(Clean!$F$2:$F$108,Clean!$B$2:$B$108,$A16)</f>
        <v/>
      </c>
      <c r="D16" s="10">
        <f>C16/B16</f>
        <v/>
      </c>
      <c r="E16" s="10">
        <f>C16/C15-1</f>
        <v/>
      </c>
      <c r="F16" s="10">
        <f>B16/B15-1</f>
        <v/>
      </c>
      <c r="G16" s="10">
        <f>SUMIFS(Clean!$F$2:$F$108,Clean!$B$2:$B$108,$A16,Clean!$C$2:$C$108,4)/C16</f>
        <v/>
      </c>
    </row>
    <row r="17">
      <c r="A17" t="n">
        <v>2015</v>
      </c>
      <c r="B17" s="9">
        <f>SUMIFS(Clean!$E$2:$E$108,Clean!$B$2:$B$108,$A17)</f>
        <v/>
      </c>
      <c r="C17" s="9">
        <f>SUMIFS(Clean!$F$2:$F$108,Clean!$B$2:$B$108,$A17)</f>
        <v/>
      </c>
      <c r="D17" s="10">
        <f>C17/B17</f>
        <v/>
      </c>
      <c r="E17" s="10">
        <f>C17/C16-1</f>
        <v/>
      </c>
      <c r="F17" s="10">
        <f>B17/B16-1</f>
        <v/>
      </c>
      <c r="G17" s="10">
        <f>SUMIFS(Clean!$F$2:$F$108,Clean!$B$2:$B$108,$A17,Clean!$C$2:$C$108,4)/C17</f>
        <v/>
      </c>
    </row>
    <row r="18">
      <c r="A18" t="n">
        <v>2016</v>
      </c>
      <c r="B18" s="9">
        <f>SUMIFS(Clean!$E$2:$E$108,Clean!$B$2:$B$108,$A18)</f>
        <v/>
      </c>
      <c r="C18" s="9">
        <f>SUMIFS(Clean!$F$2:$F$108,Clean!$B$2:$B$108,$A18)</f>
        <v/>
      </c>
      <c r="D18" s="10">
        <f>C18/B18</f>
        <v/>
      </c>
      <c r="E18" s="10">
        <f>C18/C17-1</f>
        <v/>
      </c>
      <c r="F18" s="10">
        <f>B18/B17-1</f>
        <v/>
      </c>
      <c r="G18" s="10">
        <f>SUMIFS(Clean!$F$2:$F$108,Clean!$B$2:$B$108,$A18,Clean!$C$2:$C$108,4)/C18</f>
        <v/>
      </c>
    </row>
    <row r="19">
      <c r="A19" t="n">
        <v>2017</v>
      </c>
      <c r="B19" s="9">
        <f>SUMIFS(Clean!$E$2:$E$108,Clean!$B$2:$B$108,$A19)</f>
        <v/>
      </c>
      <c r="C19" s="9">
        <f>SUMIFS(Clean!$F$2:$F$108,Clean!$B$2:$B$108,$A19)</f>
        <v/>
      </c>
      <c r="D19" s="10">
        <f>C19/B19</f>
        <v/>
      </c>
      <c r="E19" s="10">
        <f>C19/C18-1</f>
        <v/>
      </c>
      <c r="F19" s="10">
        <f>B19/B18-1</f>
        <v/>
      </c>
      <c r="G19" s="10">
        <f>SUMIFS(Clean!$F$2:$F$108,Clean!$B$2:$B$108,$A19,Clean!$C$2:$C$108,4)/C19</f>
        <v/>
      </c>
    </row>
    <row r="20">
      <c r="A20" t="n">
        <v>2018</v>
      </c>
      <c r="B20" s="9">
        <f>SUMIFS(Clean!$E$2:$E$108,Clean!$B$2:$B$108,$A20)</f>
        <v/>
      </c>
      <c r="C20" s="9">
        <f>SUMIFS(Clean!$F$2:$F$108,Clean!$B$2:$B$108,$A20)</f>
        <v/>
      </c>
      <c r="D20" s="10">
        <f>C20/B20</f>
        <v/>
      </c>
      <c r="E20" s="10">
        <f>C20/C19-1</f>
        <v/>
      </c>
      <c r="F20" s="10">
        <f>B20/B19-1</f>
        <v/>
      </c>
      <c r="G20" s="10">
        <f>SUMIFS(Clean!$F$2:$F$108,Clean!$B$2:$B$108,$A20,Clean!$C$2:$C$108,4)/C20</f>
        <v/>
      </c>
    </row>
    <row r="21">
      <c r="A21" t="n">
        <v>2019</v>
      </c>
      <c r="B21" s="9">
        <f>SUMIFS(Clean!$E$2:$E$108,Clean!$B$2:$B$108,$A21)</f>
        <v/>
      </c>
      <c r="C21" s="9">
        <f>SUMIFS(Clean!$F$2:$F$108,Clean!$B$2:$B$108,$A21)</f>
        <v/>
      </c>
      <c r="D21" s="10">
        <f>C21/B21</f>
        <v/>
      </c>
      <c r="E21" s="10">
        <f>C21/C20-1</f>
        <v/>
      </c>
      <c r="F21" s="10">
        <f>B21/B20-1</f>
        <v/>
      </c>
      <c r="G21" s="10">
        <f>SUMIFS(Clean!$F$2:$F$108,Clean!$B$2:$B$108,$A21,Clean!$C$2:$C$108,4)/C21</f>
        <v/>
      </c>
    </row>
    <row r="22">
      <c r="A22" t="n">
        <v>2020</v>
      </c>
      <c r="B22" s="9">
        <f>SUMIFS(Clean!$E$2:$E$108,Clean!$B$2:$B$108,$A22)</f>
        <v/>
      </c>
      <c r="C22" s="9">
        <f>SUMIFS(Clean!$F$2:$F$108,Clean!$B$2:$B$108,$A22)</f>
        <v/>
      </c>
      <c r="D22" s="10">
        <f>C22/B22</f>
        <v/>
      </c>
      <c r="E22" s="10">
        <f>C22/C21-1</f>
        <v/>
      </c>
      <c r="F22" s="10">
        <f>B22/B21-1</f>
        <v/>
      </c>
      <c r="G22" s="10">
        <f>SUMIFS(Clean!$F$2:$F$108,Clean!$B$2:$B$108,$A22,Clean!$C$2:$C$108,4)/C22</f>
        <v/>
      </c>
    </row>
    <row r="23">
      <c r="A23" t="n">
        <v>2021</v>
      </c>
      <c r="B23" s="9">
        <f>SUMIFS(Clean!$E$2:$E$108,Clean!$B$2:$B$108,$A23)</f>
        <v/>
      </c>
      <c r="C23" s="9">
        <f>SUMIFS(Clean!$F$2:$F$108,Clean!$B$2:$B$108,$A23)</f>
        <v/>
      </c>
      <c r="D23" s="10">
        <f>C23/B23</f>
        <v/>
      </c>
      <c r="E23" s="10">
        <f>C23/C22-1</f>
        <v/>
      </c>
      <c r="F23" s="10">
        <f>B23/B22-1</f>
        <v/>
      </c>
      <c r="G23" s="10">
        <f>SUMIFS(Clean!$F$2:$F$108,Clean!$B$2:$B$108,$A23,Clean!$C$2:$C$108,4)/C23</f>
        <v/>
      </c>
    </row>
    <row r="24">
      <c r="A24" t="n">
        <v>2022</v>
      </c>
      <c r="B24" s="9">
        <f>SUMIFS(Clean!$E$2:$E$108,Clean!$B$2:$B$108,$A24)</f>
        <v/>
      </c>
      <c r="C24" s="9">
        <f>SUMIFS(Clean!$F$2:$F$108,Clean!$B$2:$B$108,$A24)</f>
        <v/>
      </c>
      <c r="D24" s="10">
        <f>C24/B24</f>
        <v/>
      </c>
      <c r="E24" s="10">
        <f>C24/C23-1</f>
        <v/>
      </c>
      <c r="F24" s="10">
        <f>B24/B23-1</f>
        <v/>
      </c>
      <c r="G24" s="10">
        <f>SUMIFS(Clean!$F$2:$F$108,Clean!$B$2:$B$108,$A24,Clean!$C$2:$C$108,4)/C24</f>
        <v/>
      </c>
    </row>
    <row r="25">
      <c r="A25" t="n">
        <v>2023</v>
      </c>
      <c r="B25" s="9">
        <f>SUMIFS(Clean!$E$2:$E$108,Clean!$B$2:$B$108,$A25)</f>
        <v/>
      </c>
      <c r="C25" s="9">
        <f>SUMIFS(Clean!$F$2:$F$108,Clean!$B$2:$B$108,$A25)</f>
        <v/>
      </c>
      <c r="D25" s="10">
        <f>C25/B25</f>
        <v/>
      </c>
      <c r="E25" s="10">
        <f>C25/C24-1</f>
        <v/>
      </c>
      <c r="F25" s="10">
        <f>B25/B24-1</f>
        <v/>
      </c>
      <c r="G25" s="10">
        <f>SUMIFS(Clean!$F$2:$F$108,Clean!$B$2:$B$108,$A25,Clean!$C$2:$C$108,4)/C25</f>
        <v/>
      </c>
    </row>
    <row r="26">
      <c r="A26" t="n">
        <v>2024</v>
      </c>
      <c r="B26" s="9">
        <f>SUMIFS(Clean!$E$2:$E$108,Clean!$B$2:$B$108,$A26)</f>
        <v/>
      </c>
      <c r="C26" s="9">
        <f>SUMIFS(Clean!$F$2:$F$108,Clean!$B$2:$B$108,$A26)</f>
        <v/>
      </c>
      <c r="D26" s="10">
        <f>C26/B26</f>
        <v/>
      </c>
      <c r="E26" s="10">
        <f>C26/C25-1</f>
        <v/>
      </c>
      <c r="F26" s="10">
        <f>B26/B25-1</f>
        <v/>
      </c>
      <c r="G26" s="10">
        <f>SUMIFS(Clean!$F$2:$F$108,Clean!$B$2:$B$108,$A26,Clean!$C$2:$C$108,4)/C26</f>
        <v/>
      </c>
    </row>
    <row r="27">
      <c r="A27" t="n">
        <v>2025</v>
      </c>
      <c r="B27" s="9">
        <f>SUMIFS(Clean!$E$2:$E$108,Clean!$B$2:$B$108,$A27)</f>
        <v/>
      </c>
      <c r="C27" s="9">
        <f>SUMIFS(Clean!$F$2:$F$108,Clean!$B$2:$B$108,$A27)</f>
        <v/>
      </c>
      <c r="D27" s="10">
        <f>C27/B27</f>
        <v/>
      </c>
      <c r="E27" s="10">
        <f>C27/C26-1</f>
        <v/>
      </c>
      <c r="F27" s="10">
        <f>B27/B26-1</f>
        <v/>
      </c>
      <c r="G27" s="10">
        <f>SUMIFS(Clean!$F$2:$F$108,Clean!$B$2:$B$108,$A27,Clean!$C$2:$C$108,4)/C27</f>
        <v/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B1:S6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0.5" customWidth="1" min="2" max="2"/>
    <col width="10.5" customWidth="1" min="3" max="3"/>
    <col width="10.5" customWidth="1" min="4" max="4"/>
    <col width="10.5" customWidth="1" min="5" max="5"/>
    <col width="10.5" customWidth="1" min="6" max="6"/>
    <col width="10.5" customWidth="1" min="7" max="7"/>
    <col width="10.5" customWidth="1" min="8" max="8"/>
    <col width="10.5" customWidth="1" min="9" max="9"/>
    <col width="10.5" customWidth="1" min="10" max="10"/>
    <col width="10.5" customWidth="1" min="11" max="11"/>
    <col width="10.5" customWidth="1" min="12" max="12"/>
    <col width="10.5" customWidth="1" min="13" max="13"/>
    <col width="10.5" customWidth="1" min="14" max="14"/>
    <col width="10.5" customWidth="1" min="15" max="15"/>
    <col width="10.5" customWidth="1" min="16" max="16"/>
    <col width="10.5" customWidth="1" min="17" max="17"/>
    <col width="10.5" customWidth="1" min="18" max="18"/>
    <col width="10.5" customWidth="1" min="19" max="19"/>
  </cols>
  <sheetData>
    <row r="1" ht="36" customHeight="1">
      <c r="B1" s="11" t="inlineStr">
        <is>
          <t>US retail e-commerce: growth, share and the holiday quarter (Q4 1999 - Q2 2026)</t>
        </is>
      </c>
    </row>
    <row r="2" ht="30" customHeight="1">
      <c r="B2" s="12" t="inlineStr">
        <is>
          <t>Real data: U.S. Census Bureau, Quarterly Retail E-Commerce Sales (released August 18, 2026). Dollars in millions, not adjusted for price changes.</t>
        </is>
      </c>
    </row>
    <row r="4" ht="30" customHeight="1">
      <c r="B4" s="13" t="inlineStr">
        <is>
          <t>E-commerce share, Q2 2026 (SA)</t>
        </is>
      </c>
      <c r="E4" s="13" t="inlineStr">
        <is>
          <t>E-commerce growth per year 2015-25</t>
        </is>
      </c>
      <c r="H4" s="13" t="inlineStr">
        <is>
          <t>Total retail growth per year 2015-25</t>
        </is>
      </c>
      <c r="K4" s="13" t="inlineStr">
        <is>
          <t>Avg Q4 share of yearly e-commerce</t>
        </is>
      </c>
      <c r="N4" s="13" t="inlineStr">
        <is>
          <t>Q4 vs Q3 2025 (NSA)</t>
        </is>
      </c>
      <c r="Q4" s="13" t="inlineStr">
        <is>
          <t>E-commerce sales 2025 ($M)</t>
        </is>
      </c>
    </row>
    <row r="5">
      <c r="B5" s="14">
        <f>'By year'!J6</f>
        <v/>
      </c>
      <c r="C5" s="15" t="n"/>
      <c r="D5" s="15" t="n"/>
      <c r="E5" s="14">
        <f>'By year'!J2</f>
        <v/>
      </c>
      <c r="F5" s="15" t="n"/>
      <c r="G5" s="15" t="n"/>
      <c r="H5" s="14">
        <f>'By year'!J3</f>
        <v/>
      </c>
      <c r="I5" s="15" t="n"/>
      <c r="J5" s="15" t="n"/>
      <c r="K5" s="14">
        <f>'By year'!J4</f>
        <v/>
      </c>
      <c r="L5" s="15" t="n"/>
      <c r="M5" s="15" t="n"/>
      <c r="N5" s="16">
        <f>'By year'!J5</f>
        <v/>
      </c>
      <c r="O5" s="15" t="n"/>
      <c r="P5" s="15" t="n"/>
      <c r="Q5" s="17">
        <f>'By year'!C27</f>
        <v/>
      </c>
      <c r="R5" s="15" t="n"/>
      <c r="S5" s="15" t="n"/>
    </row>
    <row r="6">
      <c r="B6" s="15" t="n"/>
      <c r="C6" s="15" t="n"/>
      <c r="D6" s="15" t="n"/>
      <c r="E6" s="15" t="n"/>
      <c r="F6" s="15" t="n"/>
      <c r="G6" s="15" t="n"/>
      <c r="H6" s="15" t="n"/>
      <c r="I6" s="15" t="n"/>
      <c r="J6" s="15" t="n"/>
      <c r="K6" s="15" t="n"/>
      <c r="L6" s="15" t="n"/>
      <c r="M6" s="15" t="n"/>
      <c r="N6" s="15" t="n"/>
      <c r="O6" s="15" t="n"/>
      <c r="P6" s="15" t="n"/>
      <c r="Q6" s="15" t="n"/>
      <c r="R6" s="15" t="n"/>
      <c r="S6" s="15" t="n"/>
    </row>
  </sheetData>
  <mergeCells count="14">
    <mergeCell ref="B5:D6"/>
    <mergeCell ref="B2:S2"/>
    <mergeCell ref="K4:M4"/>
    <mergeCell ref="E5:G6"/>
    <mergeCell ref="B4:D4"/>
    <mergeCell ref="H4:J4"/>
    <mergeCell ref="H5:J6"/>
    <mergeCell ref="K5:M6"/>
    <mergeCell ref="Q4:S4"/>
    <mergeCell ref="Q5:S6"/>
    <mergeCell ref="E4:G4"/>
    <mergeCell ref="N5:P6"/>
    <mergeCell ref="N4:P4"/>
    <mergeCell ref="B1:S1"/>
  </mergeCells>
  <pageMargins left="0.3" right="0.3" top="0.3" bottom="0.3" header="0.5" footer="0.5"/>
  <pageSetup orientation="landscape" paperSize="9" fitToHeight="1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2026-10-06T19:00:33Z</dcterms:created>
  <dcterms:modified xmlns:dcterms="http://purl.org/dc/terms/" xmlns:xsi="http://www.w3.org/2001/XMLSchema-instance" xsi:type="dcterms:W3CDTF">2026-10-06T19:00:33Z</dcterms:modified>
</cp:coreProperties>
</file>