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LOOKUP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4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0" fontId="0" fillId="3" borderId="1" pivotButton="0" quotePrefix="0" xfId="0"/>
    <xf numFmtId="164" fontId="0" fillId="2" borderId="1" pivotButton="0" quotePrefix="0" xfId="0"/>
    <xf numFmtId="0" fontId="3" fillId="0" borderId="0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0" customWidth="1" min="10" max="10"/>
    <col width="34" customWidth="1" min="11" max="11"/>
    <col width="14" customWidth="1" min="12" max="12"/>
    <col width="52" customWidth="1" min="13" max="13"/>
  </cols>
  <sheetData>
    <row r="1">
      <c r="A1" s="1" t="inlineStr">
        <is>
          <t>XLOOKUP on the student table</t>
        </is>
      </c>
    </row>
    <row r="2">
      <c r="A2" s="2" t="inlineStr">
        <is>
          <t>Every formula result is in column L; column M shows the formula. J5 has a drop-down list (Data Validation).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J4" s="3" t="inlineStr">
        <is>
          <t>input</t>
        </is>
      </c>
      <c r="K4" s="3" t="inlineStr">
        <is>
          <t>what</t>
        </is>
      </c>
      <c r="L4" s="3" t="inlineStr">
        <is>
          <t>formula result</t>
        </is>
      </c>
      <c r="M4" s="3" t="inlineStr">
        <is>
          <t>formula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SUM(C5:E5)</f>
        <v/>
      </c>
      <c r="G5" s="5">
        <f>IF(AND(C5&gt;=35,D5&gt;=35,E5&gt;=35),"Pass","Fail")</f>
        <v/>
      </c>
      <c r="H5" s="6">
        <f>F5/300*100</f>
        <v/>
      </c>
      <c r="J5" s="7" t="inlineStr">
        <is>
          <t>Zoya</t>
        </is>
      </c>
      <c r="K5" s="4" t="inlineStr">
        <is>
          <t>total</t>
        </is>
      </c>
      <c r="L5" s="5">
        <f>_xlfn.XLOOKUP(J5,$B$5:$B$15,$F$5:$F$15)</f>
        <v/>
      </c>
      <c r="M5">
        <f>_xlfn.FORMULATEXT(L5)</f>
        <v/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SUM(C6:E6)</f>
        <v/>
      </c>
      <c r="G6" s="5">
        <f>IF(AND(C6&gt;=35,D6&gt;=35,E6&gt;=35),"Pass","Fail")</f>
        <v/>
      </c>
      <c r="H6" s="6">
        <f>F6/300*100</f>
        <v/>
      </c>
      <c r="J6" s="7" t="inlineStr">
        <is>
          <t>Zoya</t>
        </is>
      </c>
      <c r="K6" s="4" t="inlineStr">
        <is>
          <t>roll (column to the LEFT)</t>
        </is>
      </c>
      <c r="L6" s="5">
        <f>_xlfn.XLOOKUP(J6,$B$5:$B$15,$A$5:$A$15)</f>
        <v/>
      </c>
      <c r="M6">
        <f>_xlfn.FORMULATEXT(L6)</f>
        <v/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SUM(C7:E7)</f>
        <v/>
      </c>
      <c r="G7" s="5">
        <f>IF(AND(C7&gt;=35,D7&gt;=35,E7&gt;=35),"Pass","Fail")</f>
        <v/>
      </c>
      <c r="H7" s="6">
        <f>F7/300*100</f>
        <v/>
      </c>
      <c r="J7" s="7" t="inlineStr">
        <is>
          <t>Shradha</t>
        </is>
      </c>
      <c r="K7" s="4" t="inlineStr">
        <is>
          <t>not found message</t>
        </is>
      </c>
      <c r="L7" s="5">
        <f>_xlfn.XLOOKUP(J7,$B$5:$B$15,$G$5:$G$15,"Not found")</f>
        <v/>
      </c>
      <c r="M7">
        <f>_xlfn.FORMULATEXT(L7)</f>
        <v/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5">
        <f>SUM(C8:E8)</f>
        <v/>
      </c>
      <c r="G8" s="5">
        <f>IF(AND(C8&gt;=35,D8&gt;=35,E8&gt;=35),"Pass","Fail")</f>
        <v/>
      </c>
      <c r="H8" s="6">
        <f>F8/300*100</f>
        <v/>
      </c>
      <c r="J8" s="7" t="inlineStr">
        <is>
          <t>Salman</t>
        </is>
      </c>
      <c r="K8" s="4" t="inlineStr">
        <is>
          <t>result, first from top</t>
        </is>
      </c>
      <c r="L8" s="5">
        <f>_xlfn.XLOOKUP(J8,$B$5:$B$15,$G$5:$G$15,"Not found",0,1)</f>
        <v/>
      </c>
      <c r="M8">
        <f>_xlfn.FORMULATEXT(L8)</f>
        <v/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5">
        <f>SUM(C9:E9)</f>
        <v/>
      </c>
      <c r="G9" s="5">
        <f>IF(AND(C9&gt;=35,D9&gt;=35,E9&gt;=35),"Pass","Fail")</f>
        <v/>
      </c>
      <c r="H9" s="6">
        <f>F9/300*100</f>
        <v/>
      </c>
      <c r="J9" s="7" t="inlineStr">
        <is>
          <t>Salman</t>
        </is>
      </c>
      <c r="K9" s="4" t="inlineStr">
        <is>
          <t>result, last from bottom</t>
        </is>
      </c>
      <c r="L9" s="5">
        <f>_xlfn.XLOOKUP(J9,$B$5:$B$15,$G$5:$G$15,"Not found",0,-1)</f>
        <v/>
      </c>
      <c r="M9">
        <f>_xlfn.FORMULATEXT(L9)</f>
        <v/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5">
        <f>SUM(C10:E10)</f>
        <v/>
      </c>
      <c r="G10" s="5">
        <f>IF(AND(C10&gt;=35,D10&gt;=35,E10&gt;=35),"Pass","Fail")</f>
        <v/>
      </c>
      <c r="H10" s="6">
        <f>F10/300*100</f>
        <v/>
      </c>
      <c r="J10" s="4" t="n"/>
      <c r="K10" s="4" t="inlineStr">
        <is>
          <t>who has the highest %</t>
        </is>
      </c>
      <c r="L10" s="5">
        <f>_xlfn.XLOOKUP(MAX($H$5:$H$15),$H$5:$H$15,$B$5:$B$15)</f>
        <v/>
      </c>
      <c r="M10">
        <f>_xlfn.FORMULATEXT(L10)</f>
        <v/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5">
        <f>SUM(C11:E11)</f>
        <v/>
      </c>
      <c r="G11" s="5">
        <f>IF(AND(C11&gt;=35,D11&gt;=35,E11&gt;=35),"Pass","Fail")</f>
        <v/>
      </c>
      <c r="H11" s="6">
        <f>F11/300*100</f>
        <v/>
      </c>
      <c r="J11" s="7" t="n">
        <v>76.33</v>
      </c>
      <c r="K11" s="4" t="inlineStr">
        <is>
          <t>exact match on a % (fails)</t>
        </is>
      </c>
      <c r="L11" s="5">
        <f>_xlfn.XLOOKUP(J11,$H$5:$H$15,$B$5:$B$15,"Not found")</f>
        <v/>
      </c>
      <c r="M11">
        <f>_xlfn.FORMULATEXT(L11)</f>
        <v/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SUM(C12:E12)</f>
        <v/>
      </c>
      <c r="G12" s="5">
        <f>IF(AND(C12&gt;=35,D12&gt;=35,E12&gt;=35),"Pass","Fail")</f>
        <v/>
      </c>
      <c r="H12" s="6">
        <f>F12/300*100</f>
        <v/>
      </c>
      <c r="J12" s="7" t="n">
        <v>76.33</v>
      </c>
      <c r="K12" s="4" t="inlineStr">
        <is>
          <t>match_mode 1: exact or next larger</t>
        </is>
      </c>
      <c r="L12" s="5">
        <f>_xlfn.XLOOKUP(J12,$H$5:$H$15,$B$5:$B$15,"Not found",1)</f>
        <v/>
      </c>
      <c r="M12">
        <f>_xlfn.FORMULATEXT(L12)</f>
        <v/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5">
        <f>SUM(C13:E13)</f>
        <v/>
      </c>
      <c r="G13" s="5">
        <f>IF(AND(C13&gt;=35,D13&gt;=35,E13&gt;=35),"Pass","Fail")</f>
        <v/>
      </c>
      <c r="H13" s="6">
        <f>F13/300*100</f>
        <v/>
      </c>
      <c r="J13" s="7" t="n">
        <v>80</v>
      </c>
      <c r="K13" s="4" t="inlineStr">
        <is>
          <t>match_mode -1: exact or next smaller</t>
        </is>
      </c>
      <c r="L13" s="5">
        <f>_xlfn.XLOOKUP(J13,$H$5:$H$15,$B$5:$B$15,"Not found",-1)</f>
        <v/>
      </c>
      <c r="M13">
        <f>_xlfn.FORMULATEXT(L13)</f>
        <v/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SUM(C14:E14)</f>
        <v/>
      </c>
      <c r="G14" s="5">
        <f>IF(AND(C14&gt;=35,D14&gt;=35,E14&gt;=35),"Pass","Fail")</f>
        <v/>
      </c>
      <c r="H14" s="6">
        <f>F14/300*100</f>
        <v/>
      </c>
      <c r="J14" s="7" t="n">
        <v>76.33</v>
      </c>
      <c r="K14" s="4" t="inlineStr">
        <is>
          <t>exact match on ROUND(%,2)</t>
        </is>
      </c>
      <c r="L14" s="5">
        <f>_xlfn.XLOOKUP(J14,ROUND($H$5:$H$15,2),$B$5:$B$15,"Not found")</f>
        <v/>
      </c>
      <c r="M14">
        <f>_xlfn.FORMULATEXT(L14)</f>
        <v/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5">
        <f>SUM(C15:E15)</f>
        <v/>
      </c>
      <c r="G15" s="5">
        <f>IF(AND(C15&gt;=35,D15&gt;=35,E15&gt;=35),"Pass","Fail")</f>
        <v/>
      </c>
      <c r="H15" s="6">
        <f>F15/300*100</f>
        <v/>
      </c>
      <c r="J15" s="7" t="inlineStr">
        <is>
          <t>Ra*</t>
        </is>
      </c>
      <c r="K15" s="4" t="inlineStr">
        <is>
          <t>match_mode 2: wildcard</t>
        </is>
      </c>
      <c r="L15" s="5">
        <f>_xlfn.XLOOKUP(J15,$B$5:$B$15,$B$5:$B$15,"Not found",2)</f>
        <v/>
      </c>
      <c r="M15">
        <f>_xlfn.FORMULATEXT(L15)</f>
        <v/>
      </c>
    </row>
    <row r="16">
      <c r="J16" s="7" t="inlineStr">
        <is>
          <t>Zoya</t>
        </is>
      </c>
      <c r="K16" s="4" t="inlineStr">
        <is>
          <t>stored value of the %</t>
        </is>
      </c>
      <c r="L16" s="8">
        <f>_xlfn.XLOOKUP(J16,$B$5:$B$15,$H$5:$H$15)</f>
        <v/>
      </c>
      <c r="M16">
        <f>_xlfn.FORMULATEXT(L16)</f>
        <v/>
      </c>
    </row>
    <row r="18">
      <c r="J18" s="9" t="inlineStr">
        <is>
          <t>Three side-by-side columns (total, result, percentage) with one XLOOKUP:</t>
        </is>
      </c>
    </row>
    <row r="19">
      <c r="J19" s="7" t="inlineStr">
        <is>
          <t>Raja</t>
        </is>
      </c>
      <c r="K19" s="5">
        <f t="array" ref="K19:M19">_xlfn.XLOOKUP(J19,$B$5:$B$15,$F$5:$H$15,"Not found")</f>
        <v/>
      </c>
      <c r="L19" s="5" t="n"/>
      <c r="M19" s="6" t="n"/>
    </row>
  </sheetData>
  <dataValidations count="1">
    <dataValidation sqref="J5" showDropDown="0" showInputMessage="0" showErrorMessage="0" allowBlank="1" type="list">
      <formula1>=$B$5:$B$15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Make a drop-down in J5 (Data &gt; Data Validation &gt; List, Source =$B$5:$B$15) and write XLOOKUPs for roll, result and percentage.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4" t="n">
        <v>229</v>
      </c>
      <c r="G5" s="4" t="inlineStr">
        <is>
          <t>Pass</t>
        </is>
      </c>
      <c r="H5" s="10" t="n">
        <v>76.33333333333333</v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4" t="n">
        <v>270</v>
      </c>
      <c r="G6" s="4" t="inlineStr">
        <is>
          <t>Pass</t>
        </is>
      </c>
      <c r="H6" s="10" t="n">
        <v>90</v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4" t="n">
        <v>163</v>
      </c>
      <c r="G7" s="4" t="inlineStr">
        <is>
          <t>Fail</t>
        </is>
      </c>
      <c r="H7" s="10" t="n">
        <v>54.33333333333334</v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4" t="n">
        <v>195</v>
      </c>
      <c r="G8" s="4" t="inlineStr">
        <is>
          <t>Pass</t>
        </is>
      </c>
      <c r="H8" s="10" t="n">
        <v>65</v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4" t="n">
        <v>135</v>
      </c>
      <c r="G9" s="4" t="inlineStr">
        <is>
          <t>Fail</t>
        </is>
      </c>
      <c r="H9" s="10" t="n">
        <v>45</v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4" t="n">
        <v>241</v>
      </c>
      <c r="G10" s="4" t="inlineStr">
        <is>
          <t>Pass</t>
        </is>
      </c>
      <c r="H10" s="10" t="n">
        <v>80.33333333333333</v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4" t="n">
        <v>149</v>
      </c>
      <c r="G11" s="4" t="inlineStr">
        <is>
          <t>Pass</t>
        </is>
      </c>
      <c r="H11" s="10" t="n">
        <v>49.66666666666666</v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4" t="n">
        <v>125</v>
      </c>
      <c r="G12" s="4" t="inlineStr">
        <is>
          <t>Fail</t>
        </is>
      </c>
      <c r="H12" s="10" t="n">
        <v>41.66666666666667</v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4" t="n">
        <v>138</v>
      </c>
      <c r="G13" s="4" t="inlineStr">
        <is>
          <t>Pass</t>
        </is>
      </c>
      <c r="H13" s="10" t="n">
        <v>46</v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4" t="n">
        <v>246</v>
      </c>
      <c r="G14" s="4" t="inlineStr">
        <is>
          <t>Pass</t>
        </is>
      </c>
      <c r="H14" s="10" t="n">
        <v>82</v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4" t="n">
        <v>126</v>
      </c>
      <c r="G15" s="4" t="inlineStr">
        <is>
          <t>Fail</t>
        </is>
      </c>
      <c r="H15" s="10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