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eps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-MM-YYYY"/>
    <numFmt numFmtId="166" formatCode="0.0"/>
    <numFmt numFmtId="167" formatCode="0.0%"/>
  </numFmts>
  <fonts count="4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7F0FA"/>
      </patternFill>
    </fill>
    <fill>
      <patternFill patternType="solid">
        <fgColor rgb="00EAF6EE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3" fontId="0" fillId="2" borderId="1" pivotButton="0" quotePrefix="0" xfId="0"/>
    <xf numFmtId="2" fontId="0" fillId="2" borderId="1" pivotButton="0" quotePrefix="0" xfId="0"/>
    <xf numFmtId="0" fontId="3" fillId="3" borderId="1" applyAlignment="1" pivotButton="0" quotePrefix="0" xfId="0">
      <alignment vertical="top" wrapText="1"/>
    </xf>
    <xf numFmtId="0" fontId="3" fillId="3" borderId="1" pivotButton="0" quotePrefix="0" xfId="0"/>
    <xf numFmtId="0" fontId="0" fillId="3" borderId="1" pivotButton="0" quotePrefix="0" xfId="0"/>
    <xf numFmtId="165" fontId="0" fillId="2" borderId="1" pivotButton="0" quotePrefix="0" xfId="0"/>
    <xf numFmtId="0" fontId="0" fillId="4" borderId="1" pivotButton="0" quotePrefix="0" xfId="0"/>
    <xf numFmtId="166" fontId="0" fillId="4" borderId="1" pivotButton="0" quotePrefix="0" xfId="0"/>
    <xf numFmtId="0" fontId="0" fillId="0" borderId="1" pivotButton="0" quotePrefix="0" xfId="0"/>
    <xf numFmtId="3" fontId="0" fillId="4" borderId="1" pivotButton="0" quotePrefix="0" xfId="0"/>
    <xf numFmtId="167" fontId="0" fillId="4" borderId="1" pivotButton="0" quotePrefix="0" xfId="0"/>
    <xf numFmtId="165" fontId="0" fillId="4" borderId="1" pivotButton="0" quotePrefix="0" xfId="0"/>
  </cellXfs>
  <cellStyles count="1">
    <cellStyle name="Normal" xfId="0" builtinId="0" hidden="0"/>
  </cellStyles>
  <dxfs count="2">
    <dxf>
      <fill>
        <patternFill patternType="solid">
          <fgColor rgb="00C6EFCE"/>
        </patternFill>
      </fill>
    </dxf>
    <dxf>
      <fill>
        <patternFill patternType="solid">
          <fgColor rgb="00FDEC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Steps per day</a:t>
            </a:r>
          </a:p>
        </rich>
      </tx>
    </title>
    <plotArea>
      <lineChart>
        <grouping val="standard"/>
        <ser>
          <idx val="0"/>
          <order val="0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'Steps'!$A$7:$A$20</f>
            </numRef>
          </cat>
          <val>
            <numRef>
              <f>'Steps'!$D$7:$D$20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10</col>
      <colOff>0</colOff>
      <row>5</row>
      <rowOff>0</rowOff>
    </from>
    <ext cx="468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cols>
    <col width="19" customWidth="1" min="1" max="1"/>
    <col width="7" customWidth="1" min="2" max="2"/>
    <col width="7" customWidth="1" min="3" max="3"/>
    <col width="10" customWidth="1" min="4" max="4"/>
    <col width="10" customWidth="1" min="5" max="5"/>
    <col width="7" customWidth="1" min="6" max="6"/>
    <col width="3" customWidth="1" min="7" max="7"/>
    <col width="26" customWidth="1" min="8" max="8"/>
    <col width="12" customWidth="1" min="9" max="9"/>
  </cols>
  <sheetData>
    <row r="1">
      <c r="A1" s="1" t="inlineStr">
        <is>
          <t>Walking Steps Tracker: two weeks (Zoya, Nashik)</t>
        </is>
      </c>
    </row>
    <row r="2">
      <c r="A2" s="2" t="inlineStr">
        <is>
          <t>Made-up step counts. Type the steps from your phone or band each night.</t>
        </is>
      </c>
    </row>
    <row r="3">
      <c r="A3" s="3" t="inlineStr">
        <is>
          <t>Daily goal (steps)</t>
        </is>
      </c>
      <c r="B3" s="4" t="n">
        <v>8000</v>
      </c>
    </row>
    <row r="4">
      <c r="A4" s="3" t="inlineStr">
        <is>
          <t>Step length (m)</t>
        </is>
      </c>
      <c r="B4" s="5" t="n">
        <v>0.7</v>
      </c>
    </row>
    <row r="6">
      <c r="A6" s="6" t="inlineStr">
        <is>
          <t>Date</t>
        </is>
      </c>
      <c r="B6" s="6" t="inlineStr">
        <is>
          <t>Day</t>
        </is>
      </c>
      <c r="C6" s="6" t="inlineStr">
        <is>
          <t>Week</t>
        </is>
      </c>
      <c r="D6" s="6" t="inlineStr">
        <is>
          <t>Steps</t>
        </is>
      </c>
      <c r="E6" s="6" t="inlineStr">
        <is>
          <t>Goal met?</t>
        </is>
      </c>
      <c r="F6" s="6" t="inlineStr">
        <is>
          <t>Km</t>
        </is>
      </c>
      <c r="H6" s="7" t="inlineStr">
        <is>
          <t>Summary</t>
        </is>
      </c>
      <c r="I6" s="8" t="inlineStr"/>
    </row>
    <row r="7">
      <c r="A7" s="9" t="n">
        <v>46296</v>
      </c>
      <c r="B7" s="10">
        <f>TEXT(A7,"ddd")</f>
        <v/>
      </c>
      <c r="C7" s="10">
        <f>INT((A7-$A$7)/7)+1</f>
        <v/>
      </c>
      <c r="D7" s="4" t="n">
        <v>6200</v>
      </c>
      <c r="E7" s="10">
        <f>IF(D7&gt;=$B$3,"Yes","No")</f>
        <v/>
      </c>
      <c r="F7" s="11">
        <f>D7*$B$4/1000</f>
        <v/>
      </c>
      <c r="H7" s="12" t="inlineStr">
        <is>
          <t>Average steps per day</t>
        </is>
      </c>
      <c r="I7" s="13">
        <f>AVERAGE(D7:D20)</f>
        <v/>
      </c>
    </row>
    <row r="8">
      <c r="A8" s="9" t="n">
        <v>46297</v>
      </c>
      <c r="B8" s="10">
        <f>TEXT(A8,"ddd")</f>
        <v/>
      </c>
      <c r="C8" s="10">
        <f>INT((A8-$A$7)/7)+1</f>
        <v/>
      </c>
      <c r="D8" s="4" t="n">
        <v>8400</v>
      </c>
      <c r="E8" s="10">
        <f>IF(D8&gt;=$B$3,"Yes","No")</f>
        <v/>
      </c>
      <c r="F8" s="11">
        <f>D8*$B$4/1000</f>
        <v/>
      </c>
      <c r="H8" s="12" t="inlineStr">
        <is>
          <t>Week 1 average</t>
        </is>
      </c>
      <c r="I8" s="13">
        <f>AVERAGEIFS(D7:D20,C7:C20,1)</f>
        <v/>
      </c>
    </row>
    <row r="9">
      <c r="A9" s="9" t="n">
        <v>46298</v>
      </c>
      <c r="B9" s="10">
        <f>TEXT(A9,"ddd")</f>
        <v/>
      </c>
      <c r="C9" s="10">
        <f>INT((A9-$A$7)/7)+1</f>
        <v/>
      </c>
      <c r="D9" s="4" t="n">
        <v>9100</v>
      </c>
      <c r="E9" s="10">
        <f>IF(D9&gt;=$B$3,"Yes","No")</f>
        <v/>
      </c>
      <c r="F9" s="11">
        <f>D9*$B$4/1000</f>
        <v/>
      </c>
      <c r="H9" s="12" t="inlineStr">
        <is>
          <t>Week 2 average</t>
        </is>
      </c>
      <c r="I9" s="13">
        <f>AVERAGEIFS(D7:D20,C7:C20,2)</f>
        <v/>
      </c>
    </row>
    <row r="10">
      <c r="A10" s="9" t="n">
        <v>46299</v>
      </c>
      <c r="B10" s="10">
        <f>TEXT(A10,"ddd")</f>
        <v/>
      </c>
      <c r="C10" s="10">
        <f>INT((A10-$A$7)/7)+1</f>
        <v/>
      </c>
      <c r="D10" s="4" t="n">
        <v>5300</v>
      </c>
      <c r="E10" s="10">
        <f>IF(D10&gt;=$B$3,"Yes","No")</f>
        <v/>
      </c>
      <c r="F10" s="11">
        <f>D10*$B$4/1000</f>
        <v/>
      </c>
      <c r="H10" s="12" t="inlineStr">
        <is>
          <t>Change week 1 to week 2</t>
        </is>
      </c>
      <c r="I10" s="14">
        <f>I9/I8-1</f>
        <v/>
      </c>
    </row>
    <row r="11">
      <c r="A11" s="9" t="n">
        <v>46300</v>
      </c>
      <c r="B11" s="10">
        <f>TEXT(A11,"ddd")</f>
        <v/>
      </c>
      <c r="C11" s="10">
        <f>INT((A11-$A$7)/7)+1</f>
        <v/>
      </c>
      <c r="D11" s="4" t="n">
        <v>7800</v>
      </c>
      <c r="E11" s="10">
        <f>IF(D11&gt;=$B$3,"Yes","No")</f>
        <v/>
      </c>
      <c r="F11" s="11">
        <f>D11*$B$4/1000</f>
        <v/>
      </c>
      <c r="H11" s="12" t="inlineStr">
        <is>
          <t>Days goal met</t>
        </is>
      </c>
      <c r="I11" s="10">
        <f>COUNTIF(E7:E20,"Yes")</f>
        <v/>
      </c>
    </row>
    <row r="12">
      <c r="A12" s="9" t="n">
        <v>46301</v>
      </c>
      <c r="B12" s="10">
        <f>TEXT(A12,"ddd")</f>
        <v/>
      </c>
      <c r="C12" s="10">
        <f>INT((A12-$A$7)/7)+1</f>
        <v/>
      </c>
      <c r="D12" s="4" t="n">
        <v>10200</v>
      </c>
      <c r="E12" s="10">
        <f>IF(D12&gt;=$B$3,"Yes","No")</f>
        <v/>
      </c>
      <c r="F12" s="11">
        <f>D12*$B$4/1000</f>
        <v/>
      </c>
      <c r="H12" s="12" t="inlineStr">
        <is>
          <t>Best day</t>
        </is>
      </c>
      <c r="I12" s="15">
        <f>INDEX(A7:A20,MATCH(MAX(D7:D20),D7:D20,0))</f>
        <v/>
      </c>
    </row>
    <row r="13">
      <c r="A13" s="9" t="n">
        <v>46302</v>
      </c>
      <c r="B13" s="10">
        <f>TEXT(A13,"ddd")</f>
        <v/>
      </c>
      <c r="C13" s="10">
        <f>INT((A13-$A$7)/7)+1</f>
        <v/>
      </c>
      <c r="D13" s="4" t="n">
        <v>11500</v>
      </c>
      <c r="E13" s="10">
        <f>IF(D13&gt;=$B$3,"Yes","No")</f>
        <v/>
      </c>
      <c r="F13" s="11">
        <f>D13*$B$4/1000</f>
        <v/>
      </c>
      <c r="H13" s="12" t="inlineStr">
        <is>
          <t>Total km walked</t>
        </is>
      </c>
      <c r="I13" s="11">
        <f>SUM(F7:F20)</f>
        <v/>
      </c>
    </row>
    <row r="14">
      <c r="A14" s="9" t="n">
        <v>46303</v>
      </c>
      <c r="B14" s="10">
        <f>TEXT(A14,"ddd")</f>
        <v/>
      </c>
      <c r="C14" s="10">
        <f>INT((A14-$A$7)/7)+1</f>
        <v/>
      </c>
      <c r="D14" s="4" t="n">
        <v>7900</v>
      </c>
      <c r="E14" s="10">
        <f>IF(D14&gt;=$B$3,"Yes","No")</f>
        <v/>
      </c>
      <c r="F14" s="11">
        <f>D14*$B$4/1000</f>
        <v/>
      </c>
      <c r="H14" s="12" t="inlineStr">
        <is>
          <t>Weekend average</t>
        </is>
      </c>
      <c r="I14" s="13">
        <f>SUMPRODUCT((WEEKDAY(A7:A20,2)&gt;5)*D7:D20)/SUMPRODUCT(--(WEEKDAY(A7:A20,2)&gt;5))</f>
        <v/>
      </c>
    </row>
    <row r="15">
      <c r="A15" s="9" t="n">
        <v>46304</v>
      </c>
      <c r="B15" s="10">
        <f>TEXT(A15,"ddd")</f>
        <v/>
      </c>
      <c r="C15" s="10">
        <f>INT((A15-$A$7)/7)+1</f>
        <v/>
      </c>
      <c r="D15" s="4" t="n">
        <v>8800</v>
      </c>
      <c r="E15" s="10">
        <f>IF(D15&gt;=$B$3,"Yes","No")</f>
        <v/>
      </c>
      <c r="F15" s="11">
        <f>D15*$B$4/1000</f>
        <v/>
      </c>
    </row>
    <row r="16">
      <c r="A16" s="9" t="n">
        <v>46305</v>
      </c>
      <c r="B16" s="10">
        <f>TEXT(A16,"ddd")</f>
        <v/>
      </c>
      <c r="C16" s="10">
        <f>INT((A16-$A$7)/7)+1</f>
        <v/>
      </c>
      <c r="D16" s="4" t="n">
        <v>9600</v>
      </c>
      <c r="E16" s="10">
        <f>IF(D16&gt;=$B$3,"Yes","No")</f>
        <v/>
      </c>
      <c r="F16" s="11">
        <f>D16*$B$4/1000</f>
        <v/>
      </c>
    </row>
    <row r="17">
      <c r="A17" s="9" t="n">
        <v>46306</v>
      </c>
      <c r="B17" s="10">
        <f>TEXT(A17,"ddd")</f>
        <v/>
      </c>
      <c r="C17" s="10">
        <f>INT((A17-$A$7)/7)+1</f>
        <v/>
      </c>
      <c r="D17" s="4" t="n">
        <v>6100</v>
      </c>
      <c r="E17" s="10">
        <f>IF(D17&gt;=$B$3,"Yes","No")</f>
        <v/>
      </c>
      <c r="F17" s="11">
        <f>D17*$B$4/1000</f>
        <v/>
      </c>
    </row>
    <row r="18">
      <c r="A18" s="9" t="n">
        <v>46307</v>
      </c>
      <c r="B18" s="10">
        <f>TEXT(A18,"ddd")</f>
        <v/>
      </c>
      <c r="C18" s="10">
        <f>INT((A18-$A$7)/7)+1</f>
        <v/>
      </c>
      <c r="D18" s="4" t="n">
        <v>8300</v>
      </c>
      <c r="E18" s="10">
        <f>IF(D18&gt;=$B$3,"Yes","No")</f>
        <v/>
      </c>
      <c r="F18" s="11">
        <f>D18*$B$4/1000</f>
        <v/>
      </c>
    </row>
    <row r="19">
      <c r="A19" s="9" t="n">
        <v>46308</v>
      </c>
      <c r="B19" s="10">
        <f>TEXT(A19,"ddd")</f>
        <v/>
      </c>
      <c r="C19" s="10">
        <f>INT((A19-$A$7)/7)+1</f>
        <v/>
      </c>
      <c r="D19" s="4" t="n">
        <v>12400</v>
      </c>
      <c r="E19" s="10">
        <f>IF(D19&gt;=$B$3,"Yes","No")</f>
        <v/>
      </c>
      <c r="F19" s="11">
        <f>D19*$B$4/1000</f>
        <v/>
      </c>
    </row>
    <row r="20">
      <c r="A20" s="9" t="n">
        <v>46309</v>
      </c>
      <c r="B20" s="10">
        <f>TEXT(A20,"ddd")</f>
        <v/>
      </c>
      <c r="C20" s="10">
        <f>INT((A20-$A$7)/7)+1</f>
        <v/>
      </c>
      <c r="D20" s="4" t="n">
        <v>10800</v>
      </c>
      <c r="E20" s="10">
        <f>IF(D20&gt;=$B$3,"Yes","No")</f>
        <v/>
      </c>
      <c r="F20" s="11">
        <f>D20*$B$4/1000</f>
        <v/>
      </c>
    </row>
  </sheetData>
  <conditionalFormatting sqref="D7:D20">
    <cfRule type="dataBar" priority="1">
      <dataBar>
        <cfvo type="num" val="0"/>
        <cfvo type="max"/>
        <color rgb="0063BE7B"/>
      </dataBar>
    </cfRule>
  </conditionalFormatting>
  <conditionalFormatting sqref="E7:E20">
    <cfRule type="cellIs" priority="2" operator="equal" dxfId="0">
      <formula>"Yes"</formula>
    </cfRule>
    <cfRule type="cellIs" priority="3" operator="equal" dxfId="1">
      <formula>"No"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Walking steps tracker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in Daily Life. By Ravindra Bagale.</t>
        </is>
      </c>
    </row>
    <row r="6">
      <c r="A6" t="inlineStr"/>
    </row>
    <row r="7">
      <c r="A7" t="inlineStr">
        <is>
          <t>Type one row per day. Week numbers count from the first date in A7. Change the goal in B3 and the step length in B4.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2026-10-17T02:19:02Z</dcterms:created>
  <dcterms:modified xmlns:dcterms="http://purl.org/dc/terms/" xmlns:xsi="http://www.w3.org/2001/XMLSchema-instance" xsi:type="dcterms:W3CDTF">2026-10-17T02:19:02Z</dcterms:modified>
</cp:coreProperties>
</file>