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[$₹-4009]#,##,##0;[Red]-[$₹-4009]#,##,##0"/>
    <numFmt numFmtId="165" formatCode="0.0%"/>
    <numFmt numFmtId="166" formatCode="0.000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164" fontId="0" fillId="2" borderId="1" pivotButton="0" quotePrefix="0" xfId="0"/>
    <xf numFmtId="165" fontId="0" fillId="2" borderId="1" pivotButton="0" quotePrefix="0" xfId="0"/>
    <xf numFmtId="1" fontId="0" fillId="2" borderId="1" pivotButton="0" quotePrefix="0" xfId="0"/>
    <xf numFmtId="0" fontId="0" fillId="2" borderId="1" pivotButton="0" quotePrefix="0" xfId="0"/>
    <xf numFmtId="166" fontId="0" fillId="3" borderId="1" pivotButton="0" quotePrefix="0" xfId="0"/>
    <xf numFmtId="0" fontId="3" fillId="4" borderId="1" pivotButton="0" quotePrefix="0" xfId="0"/>
    <xf numFmtId="0" fontId="0" fillId="4" borderId="1" pivotButton="0" quotePrefix="0" xfId="0"/>
    <xf numFmtId="1" fontId="0" fillId="3" borderId="1" pivotButton="0" quotePrefix="0" xfId="0"/>
    <xf numFmtId="164" fontId="0" fillId="3" borderId="1" pivotButton="0" quotePrefix="0" xfId="0"/>
    <xf numFmtId="0" fontId="3" fillId="0" borderId="1" pivotButton="0" quotePrefix="0" xfId="0"/>
    <xf numFmtId="164" fontId="3" fillId="3" borderId="1" pivotButton="0" quotePrefix="0" xfId="0"/>
    <xf numFmtId="0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Invested vs value (step-up)</a:t>
            </a:r>
          </a:p>
        </rich>
      </tx>
    </title>
    <plotArea>
      <lineChart>
        <grouping val="standard"/>
        <ser>
          <idx val="0"/>
          <order val="0"/>
          <tx>
            <strRef>
              <f>'SIP'!D17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'SIP'!$A$18:$A$32</f>
            </numRef>
          </cat>
          <val>
            <numRef>
              <f>'SIP'!$D$18:$D$32</f>
            </numRef>
          </val>
        </ser>
        <ser>
          <idx val="1"/>
          <order val="1"/>
          <tx>
            <strRef>
              <f>'SIP'!E17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'SIP'!$A$18:$A$32</f>
            </numRef>
          </cat>
          <val>
            <numRef>
              <f>'SIP'!$E$18:$E$32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8" customWidth="1" min="3" max="3"/>
    <col width="16" customWidth="1" min="4" max="4"/>
    <col width="18" customWidth="1" min="5" max="5"/>
  </cols>
  <sheetData>
    <row r="1">
      <c r="A1" s="1" t="inlineStr">
        <is>
          <t>SIP Calculator with Yearly Step-Up (Shraddha Bagale, Pune)</t>
        </is>
      </c>
    </row>
    <row r="2">
      <c r="A2" s="2" t="inlineStr">
        <is>
          <t>Made-up plan. Returns are an assumption, not a promise. Change the yellow cells.</t>
        </is>
      </c>
    </row>
    <row r="4">
      <c r="A4" s="3" t="inlineStr">
        <is>
          <t>Monthly SIP (₹)</t>
        </is>
      </c>
      <c r="B4" s="4" t="n">
        <v>5000</v>
      </c>
    </row>
    <row r="5">
      <c r="A5" s="3" t="inlineStr">
        <is>
          <t>Expected return per year</t>
        </is>
      </c>
      <c r="B5" s="5" t="n">
        <v>0.12</v>
      </c>
    </row>
    <row r="6">
      <c r="A6" s="3" t="inlineStr">
        <is>
          <t>Years</t>
        </is>
      </c>
      <c r="B6" s="6" t="n">
        <v>15</v>
      </c>
    </row>
    <row r="7">
      <c r="A7" s="3" t="inlineStr">
        <is>
          <t>Step-up every year</t>
        </is>
      </c>
      <c r="B7" s="5" t="n">
        <v>0.1</v>
      </c>
    </row>
    <row r="8">
      <c r="A8" s="3" t="inlineStr">
        <is>
          <t>SIP date in month</t>
        </is>
      </c>
      <c r="B8" s="7" t="inlineStr">
        <is>
          <t>Start of month</t>
        </is>
      </c>
    </row>
    <row r="10">
      <c r="A10" s="3" t="inlineStr">
        <is>
          <t>Monthly rate</t>
        </is>
      </c>
      <c r="B10" s="8">
        <f>(1+B5)^(1/12)-1</f>
        <v/>
      </c>
      <c r="D10" s="9" t="inlineStr">
        <is>
          <t>With step-up</t>
        </is>
      </c>
      <c r="E10" s="10" t="inlineStr"/>
    </row>
    <row r="11">
      <c r="A11" s="3" t="inlineStr">
        <is>
          <t>Number of instalments</t>
        </is>
      </c>
      <c r="B11" s="11">
        <f>B6*12</f>
        <v/>
      </c>
      <c r="D11" s="3" t="inlineStr">
        <is>
          <t>Total invested</t>
        </is>
      </c>
      <c r="E11" s="12">
        <f>D32</f>
        <v/>
      </c>
    </row>
    <row r="12">
      <c r="A12" s="13" t="inlineStr">
        <is>
          <t>Value at the end (flat SIP)</t>
        </is>
      </c>
      <c r="B12" s="14">
        <f>FV(B10,B11,-B4,0,IF(B8="Start of month",1,0))</f>
        <v/>
      </c>
      <c r="D12" s="13" t="inlineStr">
        <is>
          <t>Value at the end</t>
        </is>
      </c>
      <c r="E12" s="14">
        <f>E32</f>
        <v/>
      </c>
    </row>
    <row r="13">
      <c r="A13" s="3" t="inlineStr">
        <is>
          <t>Total invested</t>
        </is>
      </c>
      <c r="B13" s="12">
        <f>B4*B11</f>
        <v/>
      </c>
      <c r="D13" s="3" t="inlineStr">
        <is>
          <t>Extra vs flat SIP</t>
        </is>
      </c>
      <c r="E13" s="12">
        <f>E12-B12</f>
        <v/>
      </c>
    </row>
    <row r="14">
      <c r="A14" s="3" t="inlineStr">
        <is>
          <t>Estimated gain</t>
        </is>
      </c>
      <c r="B14" s="12">
        <f>B12-B13</f>
        <v/>
      </c>
    </row>
    <row r="15">
      <c r="A15" s="3" t="inlineStr">
        <is>
          <t>Same with rate/12 (overstates)</t>
        </is>
      </c>
      <c r="B15" s="12">
        <f>FV(B5/12,B11,-B4,0,1)</f>
        <v/>
      </c>
    </row>
    <row r="17">
      <c r="A17" s="15" t="inlineStr">
        <is>
          <t>Year</t>
        </is>
      </c>
      <c r="B17" s="15" t="inlineStr">
        <is>
          <t>Monthly SIP (₹)</t>
        </is>
      </c>
      <c r="C17" s="15" t="inlineStr">
        <is>
          <t>Invested this year</t>
        </is>
      </c>
      <c r="D17" s="15" t="inlineStr">
        <is>
          <t>Total invested</t>
        </is>
      </c>
      <c r="E17" s="15" t="inlineStr">
        <is>
          <t>Value at year end</t>
        </is>
      </c>
    </row>
    <row r="18">
      <c r="A18" s="3" t="n">
        <v>1</v>
      </c>
      <c r="B18" s="12">
        <f>$B$4*(1+$B$7)^(A18-1)</f>
        <v/>
      </c>
      <c r="C18" s="12">
        <f>B18*12</f>
        <v/>
      </c>
      <c r="D18" s="12">
        <f>C18</f>
        <v/>
      </c>
      <c r="E18" s="12">
        <f>FV($B$10,12,-B18,0,IF($B$8="Start of month",1,0))</f>
        <v/>
      </c>
    </row>
    <row r="19">
      <c r="A19" s="3" t="n">
        <v>2</v>
      </c>
      <c r="B19" s="12">
        <f>$B$4*(1+$B$7)^(A19-1)</f>
        <v/>
      </c>
      <c r="C19" s="12">
        <f>B19*12</f>
        <v/>
      </c>
      <c r="D19" s="12">
        <f>D18+C19</f>
        <v/>
      </c>
      <c r="E19" s="12">
        <f>E18*(1+$B$10)^12+FV($B$10,12,-B19,0,IF($B$8="Start of month",1,0))</f>
        <v/>
      </c>
    </row>
    <row r="20">
      <c r="A20" s="3" t="n">
        <v>3</v>
      </c>
      <c r="B20" s="12">
        <f>$B$4*(1+$B$7)^(A20-1)</f>
        <v/>
      </c>
      <c r="C20" s="12">
        <f>B20*12</f>
        <v/>
      </c>
      <c r="D20" s="12">
        <f>D19+C20</f>
        <v/>
      </c>
      <c r="E20" s="12">
        <f>E19*(1+$B$10)^12+FV($B$10,12,-B20,0,IF($B$8="Start of month",1,0))</f>
        <v/>
      </c>
    </row>
    <row r="21">
      <c r="A21" s="3" t="n">
        <v>4</v>
      </c>
      <c r="B21" s="12">
        <f>$B$4*(1+$B$7)^(A21-1)</f>
        <v/>
      </c>
      <c r="C21" s="12">
        <f>B21*12</f>
        <v/>
      </c>
      <c r="D21" s="12">
        <f>D20+C21</f>
        <v/>
      </c>
      <c r="E21" s="12">
        <f>E20*(1+$B$10)^12+FV($B$10,12,-B21,0,IF($B$8="Start of month",1,0))</f>
        <v/>
      </c>
    </row>
    <row r="22">
      <c r="A22" s="3" t="n">
        <v>5</v>
      </c>
      <c r="B22" s="12">
        <f>$B$4*(1+$B$7)^(A22-1)</f>
        <v/>
      </c>
      <c r="C22" s="12">
        <f>B22*12</f>
        <v/>
      </c>
      <c r="D22" s="12">
        <f>D21+C22</f>
        <v/>
      </c>
      <c r="E22" s="12">
        <f>E21*(1+$B$10)^12+FV($B$10,12,-B22,0,IF($B$8="Start of month",1,0))</f>
        <v/>
      </c>
    </row>
    <row r="23">
      <c r="A23" s="3" t="n">
        <v>6</v>
      </c>
      <c r="B23" s="12">
        <f>$B$4*(1+$B$7)^(A23-1)</f>
        <v/>
      </c>
      <c r="C23" s="12">
        <f>B23*12</f>
        <v/>
      </c>
      <c r="D23" s="12">
        <f>D22+C23</f>
        <v/>
      </c>
      <c r="E23" s="12">
        <f>E22*(1+$B$10)^12+FV($B$10,12,-B23,0,IF($B$8="Start of month",1,0))</f>
        <v/>
      </c>
    </row>
    <row r="24">
      <c r="A24" s="3" t="n">
        <v>7</v>
      </c>
      <c r="B24" s="12">
        <f>$B$4*(1+$B$7)^(A24-1)</f>
        <v/>
      </c>
      <c r="C24" s="12">
        <f>B24*12</f>
        <v/>
      </c>
      <c r="D24" s="12">
        <f>D23+C24</f>
        <v/>
      </c>
      <c r="E24" s="12">
        <f>E23*(1+$B$10)^12+FV($B$10,12,-B24,0,IF($B$8="Start of month",1,0))</f>
        <v/>
      </c>
    </row>
    <row r="25">
      <c r="A25" s="3" t="n">
        <v>8</v>
      </c>
      <c r="B25" s="12">
        <f>$B$4*(1+$B$7)^(A25-1)</f>
        <v/>
      </c>
      <c r="C25" s="12">
        <f>B25*12</f>
        <v/>
      </c>
      <c r="D25" s="12">
        <f>D24+C25</f>
        <v/>
      </c>
      <c r="E25" s="12">
        <f>E24*(1+$B$10)^12+FV($B$10,12,-B25,0,IF($B$8="Start of month",1,0))</f>
        <v/>
      </c>
    </row>
    <row r="26">
      <c r="A26" s="3" t="n">
        <v>9</v>
      </c>
      <c r="B26" s="12">
        <f>$B$4*(1+$B$7)^(A26-1)</f>
        <v/>
      </c>
      <c r="C26" s="12">
        <f>B26*12</f>
        <v/>
      </c>
      <c r="D26" s="12">
        <f>D25+C26</f>
        <v/>
      </c>
      <c r="E26" s="12">
        <f>E25*(1+$B$10)^12+FV($B$10,12,-B26,0,IF($B$8="Start of month",1,0))</f>
        <v/>
      </c>
    </row>
    <row r="27">
      <c r="A27" s="3" t="n">
        <v>10</v>
      </c>
      <c r="B27" s="12">
        <f>$B$4*(1+$B$7)^(A27-1)</f>
        <v/>
      </c>
      <c r="C27" s="12">
        <f>B27*12</f>
        <v/>
      </c>
      <c r="D27" s="12">
        <f>D26+C27</f>
        <v/>
      </c>
      <c r="E27" s="12">
        <f>E26*(1+$B$10)^12+FV($B$10,12,-B27,0,IF($B$8="Start of month",1,0))</f>
        <v/>
      </c>
    </row>
    <row r="28">
      <c r="A28" s="3" t="n">
        <v>11</v>
      </c>
      <c r="B28" s="12">
        <f>$B$4*(1+$B$7)^(A28-1)</f>
        <v/>
      </c>
      <c r="C28" s="12">
        <f>B28*12</f>
        <v/>
      </c>
      <c r="D28" s="12">
        <f>D27+C28</f>
        <v/>
      </c>
      <c r="E28" s="12">
        <f>E27*(1+$B$10)^12+FV($B$10,12,-B28,0,IF($B$8="Start of month",1,0))</f>
        <v/>
      </c>
    </row>
    <row r="29">
      <c r="A29" s="3" t="n">
        <v>12</v>
      </c>
      <c r="B29" s="12">
        <f>$B$4*(1+$B$7)^(A29-1)</f>
        <v/>
      </c>
      <c r="C29" s="12">
        <f>B29*12</f>
        <v/>
      </c>
      <c r="D29" s="12">
        <f>D28+C29</f>
        <v/>
      </c>
      <c r="E29" s="12">
        <f>E28*(1+$B$10)^12+FV($B$10,12,-B29,0,IF($B$8="Start of month",1,0))</f>
        <v/>
      </c>
    </row>
    <row r="30">
      <c r="A30" s="3" t="n">
        <v>13</v>
      </c>
      <c r="B30" s="12">
        <f>$B$4*(1+$B$7)^(A30-1)</f>
        <v/>
      </c>
      <c r="C30" s="12">
        <f>B30*12</f>
        <v/>
      </c>
      <c r="D30" s="12">
        <f>D29+C30</f>
        <v/>
      </c>
      <c r="E30" s="12">
        <f>E29*(1+$B$10)^12+FV($B$10,12,-B30,0,IF($B$8="Start of month",1,0))</f>
        <v/>
      </c>
    </row>
    <row r="31">
      <c r="A31" s="3" t="n">
        <v>14</v>
      </c>
      <c r="B31" s="12">
        <f>$B$4*(1+$B$7)^(A31-1)</f>
        <v/>
      </c>
      <c r="C31" s="12">
        <f>B31*12</f>
        <v/>
      </c>
      <c r="D31" s="12">
        <f>D30+C31</f>
        <v/>
      </c>
      <c r="E31" s="12">
        <f>E30*(1+$B$10)^12+FV($B$10,12,-B31,0,IF($B$8="Start of month",1,0))</f>
        <v/>
      </c>
    </row>
    <row r="32">
      <c r="A32" s="3" t="n">
        <v>15</v>
      </c>
      <c r="B32" s="12">
        <f>$B$4*(1+$B$7)^(A32-1)</f>
        <v/>
      </c>
      <c r="C32" s="12">
        <f>B32*12</f>
        <v/>
      </c>
      <c r="D32" s="12">
        <f>D31+C32</f>
        <v/>
      </c>
      <c r="E32" s="12">
        <f>E31*(1+$B$10)^12+FV($B$10,12,-B32,0,IF($B$8="Start of month",1,0))</f>
        <v/>
      </c>
    </row>
  </sheetData>
  <conditionalFormatting sqref="E18:E32">
    <cfRule type="dataBar" priority="1">
      <dataBar>
        <cfvo type="min"/>
        <cfvo type="max"/>
        <color rgb="005B9BD5"/>
      </dataBar>
    </cfRule>
  </conditionalFormatting>
  <dataValidations count="1">
    <dataValidation sqref="B8" showDropDown="0" showInputMessage="0" showErrorMessage="1" allowBlank="1" errorTitle="Not in the list" error="Pick a value from the list" type="list">
      <formula1>"Start of month,End of month"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SIP calculator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Change B4:B8. The yearly table assumes the SIP goes up by B7 at the start of every year. Set B7 to 0% for a flat SIP.</t>
        </is>
      </c>
    </row>
    <row r="8">
      <c r="A8" t="inlineStr">
        <is>
          <t>Mutual fund returns are not fixed; 12% is only an example assumption.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2026-10-16T19:45:54Z</dcterms:created>
  <dcterms:modified xmlns:dcterms="http://purl.org/dc/terms/" xmlns:xsi="http://www.w3.org/2001/XMLSchema-instance" xsi:type="dcterms:W3CDTF">2026-10-16T19:45:54Z</dcterms:modified>
</cp:coreProperties>
</file>