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al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₹-4009]#,##,##0;[Red]-[$₹-4009]#,##,##0"/>
    <numFmt numFmtId="165" formatCode="0.0%"/>
    <numFmt numFmtId="166" formatCode="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4" fontId="0" fillId="4" borderId="1" pivotButton="0" quotePrefix="0" xfId="0"/>
    <xf numFmtId="9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4" fontId="3" fillId="5" borderId="1" pivotButton="0" quotePrefix="0" xfId="0"/>
    <xf numFmtId="9" fontId="3" fillId="5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8" customWidth="1" min="4" max="4"/>
    <col width="11" customWidth="1" min="5" max="5"/>
    <col width="14" customWidth="1" min="6" max="6"/>
    <col width="10" customWidth="1" min="7" max="7"/>
    <col width="14" customWidth="1" min="8" max="8"/>
    <col width="11" customWidth="1" min="9" max="9"/>
    <col width="16" customWidth="1" min="10" max="10"/>
  </cols>
  <sheetData>
    <row r="1">
      <c r="A1" s="1" t="inlineStr">
        <is>
          <t>Savings Goal Calculator (Salman, Kolhapur)</t>
        </is>
      </c>
    </row>
    <row r="2">
      <c r="A2" s="2" t="inlineStr">
        <is>
          <t>Made-up goals. Return % is a yearly estimate for a recurring deposit or fund.</t>
        </is>
      </c>
    </row>
    <row r="4" ht="45" customHeight="1">
      <c r="A4" s="3" t="inlineStr">
        <is>
          <t>Goal</t>
        </is>
      </c>
      <c r="B4" s="3" t="inlineStr">
        <is>
          <t>Target (₹)</t>
        </is>
      </c>
      <c r="C4" s="3" t="inlineStr">
        <is>
          <t>Saved so far (₹)</t>
        </is>
      </c>
      <c r="D4" s="3" t="inlineStr">
        <is>
          <t>Months left</t>
        </is>
      </c>
      <c r="E4" s="3" t="inlineStr">
        <is>
          <t>Expected return (yearly)</t>
        </is>
      </c>
      <c r="F4" s="3" t="inlineStr">
        <is>
          <t>Monthly saving needed (₹)</t>
        </is>
      </c>
      <c r="G4" s="3" t="inlineStr">
        <is>
          <t>Progress</t>
        </is>
      </c>
      <c r="H4" s="3" t="inlineStr">
        <is>
          <t>Plan to save per month (₹)</t>
        </is>
      </c>
      <c r="I4" s="3" t="inlineStr">
        <is>
          <t>Months at that plan</t>
        </is>
      </c>
      <c r="J4" s="3" t="inlineStr">
        <is>
          <t>Value at deadline with plan (₹)</t>
        </is>
      </c>
    </row>
    <row r="5">
      <c r="A5" s="4" t="inlineStr">
        <is>
          <t>New bike</t>
        </is>
      </c>
      <c r="B5" s="5" t="n">
        <v>150000</v>
      </c>
      <c r="C5" s="5" t="n">
        <v>20000</v>
      </c>
      <c r="D5" s="6" t="n">
        <v>24</v>
      </c>
      <c r="E5" s="7" t="n">
        <v>0.06</v>
      </c>
      <c r="F5" s="8">
        <f>-PMT(E5/12,D5,-C5,B5)</f>
        <v/>
      </c>
      <c r="G5" s="9">
        <f>C5/B5</f>
        <v/>
      </c>
      <c r="H5" s="5" t="n">
        <v>5000</v>
      </c>
      <c r="I5" s="10">
        <f>NPER(E5/12,-H5,-C5,B5)</f>
        <v/>
      </c>
      <c r="J5" s="8">
        <f>FV(E5/12,D5,-H5,-C5)</f>
        <v/>
      </c>
    </row>
    <row r="6">
      <c r="A6" s="4" t="inlineStr">
        <is>
          <t>Emergency fund</t>
        </is>
      </c>
      <c r="B6" s="5" t="n">
        <v>300000</v>
      </c>
      <c r="C6" s="5" t="n">
        <v>110000</v>
      </c>
      <c r="D6" s="6" t="n">
        <v>18</v>
      </c>
      <c r="E6" s="7" t="n">
        <v>0.065</v>
      </c>
      <c r="F6" s="8">
        <f>-PMT(E6/12,D6,-C6,B6)</f>
        <v/>
      </c>
      <c r="G6" s="9">
        <f>C6/B6</f>
        <v/>
      </c>
      <c r="H6" s="5" t="n">
        <v>10000</v>
      </c>
      <c r="I6" s="10">
        <f>NPER(E6/12,-H6,-C6,B6)</f>
        <v/>
      </c>
      <c r="J6" s="8">
        <f>FV(E6/12,D6,-H6,-C6)</f>
        <v/>
      </c>
    </row>
    <row r="7">
      <c r="A7" s="4" t="inlineStr">
        <is>
          <t>Goa trip</t>
        </is>
      </c>
      <c r="B7" s="5" t="n">
        <v>60000</v>
      </c>
      <c r="C7" s="5" t="n">
        <v>8000</v>
      </c>
      <c r="D7" s="6" t="n">
        <v>10</v>
      </c>
      <c r="E7" s="7" t="n">
        <v>0.05</v>
      </c>
      <c r="F7" s="8">
        <f>-PMT(E7/12,D7,-C7,B7)</f>
        <v/>
      </c>
      <c r="G7" s="9">
        <f>C7/B7</f>
        <v/>
      </c>
      <c r="H7" s="5" t="n">
        <v>5000</v>
      </c>
      <c r="I7" s="10">
        <f>NPER(E7/12,-H7,-C7,B7)</f>
        <v/>
      </c>
      <c r="J7" s="8">
        <f>FV(E7/12,D7,-H7,-C7)</f>
        <v/>
      </c>
    </row>
    <row r="8">
      <c r="A8" s="4" t="inlineStr">
        <is>
          <t>Laptop</t>
        </is>
      </c>
      <c r="B8" s="5" t="n">
        <v>85000</v>
      </c>
      <c r="C8" s="5" t="n">
        <v>15000</v>
      </c>
      <c r="D8" s="6" t="n">
        <v>12</v>
      </c>
      <c r="E8" s="7" t="n">
        <v>0.055</v>
      </c>
      <c r="F8" s="8">
        <f>-PMT(E8/12,D8,-C8,B8)</f>
        <v/>
      </c>
      <c r="G8" s="9">
        <f>C8/B8</f>
        <v/>
      </c>
      <c r="H8" s="5" t="n">
        <v>6000</v>
      </c>
      <c r="I8" s="10">
        <f>NPER(E8/12,-H8,-C8,B8)</f>
        <v/>
      </c>
      <c r="J8" s="8">
        <f>FV(E8/12,D8,-H8,-C8)</f>
        <v/>
      </c>
    </row>
    <row r="10">
      <c r="A10" s="11" t="inlineStr">
        <is>
          <t>Total</t>
        </is>
      </c>
      <c r="B10" s="12">
        <f>SUM(B5:B8)</f>
        <v/>
      </c>
      <c r="C10" s="12">
        <f>SUM(C5:C8)</f>
        <v/>
      </c>
      <c r="F10" s="12">
        <f>SUM(F5:F8)</f>
        <v/>
      </c>
      <c r="G10" s="13">
        <f>C10/B10</f>
        <v/>
      </c>
      <c r="H10" s="12">
        <f>SUM(H5:H8)</f>
        <v/>
      </c>
    </row>
    <row r="12">
      <c r="A12" s="14" t="inlineStr">
        <is>
          <t>Check: no-interest saving needed for the bike = (Target − Saved) / Months</t>
        </is>
      </c>
      <c r="F12" s="8">
        <f>(B5-C5)/D5</f>
        <v/>
      </c>
    </row>
  </sheetData>
  <conditionalFormatting sqref="G5:G8">
    <cfRule type="dataBar" priority="1">
      <dataBar>
        <cfvo type="num" val="0"/>
        <cfvo type="num" val="1"/>
        <color rgb="0063BE7B"/>
      </dataBar>
    </cfRule>
  </conditionalFormatting>
  <conditionalFormatting sqref="I5:I8">
    <cfRule type="expression" priority="2" dxfId="0">
      <formula>$I5&gt;$D5</formula>
    </cfRule>
  </conditionalFormatting>
  <conditionalFormatting sqref="J5:J8">
    <cfRule type="expression" priority="3" dxfId="0">
      <formula>$J5&lt;$B5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Savings goal calculator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One row per goal. F = monthly saving needed (PMT). I = months your planned saving takes (NPER). J = what your plan grows to by the deadline (FV). Red means the plan is short.</t>
        </is>
      </c>
    </row>
    <row r="8">
      <c r="A8" t="inlineStr">
        <is>
          <t>Use Data &gt; What-If Analysis &gt; Goal Seek on column J to find the plan that reaches the target exactly.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