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alesData" sheetId="2" state="visible" r:id="rId4"/>
    <sheet name="Pivot plan" sheetId="3" state="visible" r:id="rId5"/>
    <sheet name="Check answers" sheetId="4" state="visible" r:id="rId6"/>
    <sheet name="Formulas used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<sst xmlns="http://schemas.openxmlformats.org/spreadsheetml/2006/main" count="325" uniqueCount="233">
  <si>
    <t xml:space="preserve">Practice file: sales dashboard with PivotTables (ravindrabagale.com/excel)</t>
  </si>
  <si>
    <t xml:space="preserve">Made-up data for practice. Every city figure, order and amount is made up.</t>
  </si>
  <si>
    <t xml:space="preserve">Yellow cells are inputs you can change. Green cells hold formulas.</t>
  </si>
  <si>
    <t xml:space="preserve">Sheet SalesData: 24 orders (Jan-Mar 2026) as an Excel Table named SalesData.</t>
  </si>
  <si>
    <t xml:space="preserve">Sheet Pivot plan: the 7 PivotTables, 2 slicers and 1 timeline you will build, with their fields.</t>
  </si>
  <si>
    <t xml:space="preserve">Sheet Check answers: every pivot result worked out with formulas, so you can check your pivots.</t>
  </si>
  <si>
    <t xml:space="preserve">Sheet Formulas used: every formula in this file, cell by cell.</t>
  </si>
  <si>
    <t xml:space="preserve">Start: click inside SalesData, then Insert &gt; PivotTable &gt; New Worksheet &gt; OK, and follow the chapter step by step.</t>
  </si>
  <si>
    <t xml:space="preserve">Order_ID</t>
  </si>
  <si>
    <t xml:space="preserve">Order_Date</t>
  </si>
  <si>
    <t xml:space="preserve">City</t>
  </si>
  <si>
    <t xml:space="preserve">Category</t>
  </si>
  <si>
    <t xml:space="preserve">Revenue</t>
  </si>
  <si>
    <t xml:space="preserve">Profit</t>
  </si>
  <si>
    <t xml:space="preserve">ORD2001</t>
  </si>
  <si>
    <t xml:space="preserve">Pune</t>
  </si>
  <si>
    <t xml:space="preserve">Electronics</t>
  </si>
  <si>
    <t xml:space="preserve">ORD2002</t>
  </si>
  <si>
    <t xml:space="preserve">Nashik</t>
  </si>
  <si>
    <t xml:space="preserve">Grocery</t>
  </si>
  <si>
    <t xml:space="preserve">ORD2003</t>
  </si>
  <si>
    <t xml:space="preserve">Nagpur</t>
  </si>
  <si>
    <t xml:space="preserve">Fashion</t>
  </si>
  <si>
    <t xml:space="preserve">ORD2004</t>
  </si>
  <si>
    <t xml:space="preserve">ORD2005</t>
  </si>
  <si>
    <t xml:space="preserve">Solapur</t>
  </si>
  <si>
    <t xml:space="preserve">ORD2006</t>
  </si>
  <si>
    <t xml:space="preserve">ORD2007</t>
  </si>
  <si>
    <t xml:space="preserve">ORD2008</t>
  </si>
  <si>
    <t xml:space="preserve">ORD2009</t>
  </si>
  <si>
    <t xml:space="preserve">ORD2010</t>
  </si>
  <si>
    <t xml:space="preserve">ORD2011</t>
  </si>
  <si>
    <t xml:space="preserve">ORD2012</t>
  </si>
  <si>
    <t xml:space="preserve">ORD2013</t>
  </si>
  <si>
    <t xml:space="preserve">ORD2014</t>
  </si>
  <si>
    <t xml:space="preserve">ORD2015</t>
  </si>
  <si>
    <t xml:space="preserve">ORD2016</t>
  </si>
  <si>
    <t xml:space="preserve">ORD2017</t>
  </si>
  <si>
    <t xml:space="preserve">ORD2018</t>
  </si>
  <si>
    <t xml:space="preserve">ORD2019</t>
  </si>
  <si>
    <t xml:space="preserve">ORD2020</t>
  </si>
  <si>
    <t xml:space="preserve">ORD2021</t>
  </si>
  <si>
    <t xml:space="preserve">ORD2022</t>
  </si>
  <si>
    <t xml:space="preserve">ORD2023</t>
  </si>
  <si>
    <t xml:space="preserve">ORD2024</t>
  </si>
  <si>
    <t xml:space="preserve">Pivot</t>
  </si>
  <si>
    <t xml:space="preserve">Sheet</t>
  </si>
  <si>
    <t xml:space="preserve">Rows</t>
  </si>
  <si>
    <t xml:space="preserve">Values</t>
  </si>
  <si>
    <t xml:space="preserve">Show it as</t>
  </si>
  <si>
    <t xml:space="preserve">KPI 1 Revenue</t>
  </si>
  <si>
    <t xml:space="preserve">PivotData</t>
  </si>
  <si>
    <t xml:space="preserve">(empty)</t>
  </si>
  <si>
    <t xml:space="preserve">Sum of Revenue</t>
  </si>
  <si>
    <t xml:space="preserve">KPI card</t>
  </si>
  <si>
    <t xml:space="preserve">KPI 2 Profit</t>
  </si>
  <si>
    <t xml:space="preserve">Sum of Profit</t>
  </si>
  <si>
    <t xml:space="preserve">KPI 3 Orders</t>
  </si>
  <si>
    <t xml:space="preserve">Count of Order_ID</t>
  </si>
  <si>
    <t xml:space="preserve">KPI 4 Margin</t>
  </si>
  <si>
    <t xml:space="preserve">Dashboard</t>
  </si>
  <si>
    <t xml:space="preserve">(formula)</t>
  </si>
  <si>
    <t xml:space="preserve">Profit ÷ Revenue</t>
  </si>
  <si>
    <t xml:space="preserve">Chart 1</t>
  </si>
  <si>
    <t xml:space="preserve">Order_Date (Months)</t>
  </si>
  <si>
    <t xml:space="preserve">Line chart</t>
  </si>
  <si>
    <t xml:space="preserve">Chart 2</t>
  </si>
  <si>
    <t xml:space="preserve">Clustered Column</t>
  </si>
  <si>
    <t xml:space="preserve">Chart 3</t>
  </si>
  <si>
    <t xml:space="preserve">Clustered Bar</t>
  </si>
  <si>
    <t xml:space="preserve">Chart 4</t>
  </si>
  <si>
    <t xml:space="preserve">Sum of Revenue + Sum of Profit (its own pivot)</t>
  </si>
  <si>
    <t xml:space="preserve">Slicers</t>
  </si>
  <si>
    <t xml:space="preserve">City, Category</t>
  </si>
  <si>
    <t xml:space="preserve">connected to all 7 pivots</t>
  </si>
  <si>
    <t xml:space="preserve">Report Connections</t>
  </si>
  <si>
    <t xml:space="preserve">Timeline</t>
  </si>
  <si>
    <t xml:space="preserve">Build each PivotTable yourself, then compare with these formula answers.</t>
  </si>
  <si>
    <t xml:space="preserve">KPI</t>
  </si>
  <si>
    <t xml:space="preserve">Value</t>
  </si>
  <si>
    <t xml:space="preserve">Total Revenue</t>
  </si>
  <si>
    <t xml:space="preserve">Total Profit</t>
  </si>
  <si>
    <t xml:space="preserve">Total Orders</t>
  </si>
  <si>
    <t xml:space="preserve">Profit Margin</t>
  </si>
  <si>
    <t xml:space="preserve">Chart 1: revenue by month</t>
  </si>
  <si>
    <t xml:space="preserve">Row Labels</t>
  </si>
  <si>
    <t xml:space="preserve">Orders</t>
  </si>
  <si>
    <t xml:space="preserve">Jan</t>
  </si>
  <si>
    <t xml:space="preserve">Feb</t>
  </si>
  <si>
    <t xml:space="preserve">Mar</t>
  </si>
  <si>
    <t xml:space="preserve">Grand Total</t>
  </si>
  <si>
    <t xml:space="preserve">Chart 2: revenue by category</t>
  </si>
  <si>
    <t xml:space="preserve">Chart 3 and 4: revenue and profit by city</t>
  </si>
  <si>
    <t xml:space="preserve">Slicer check: City = Pune</t>
  </si>
  <si>
    <t xml:space="preserve">Pune revenue</t>
  </si>
  <si>
    <t xml:space="preserve">Pune profit</t>
  </si>
  <si>
    <t xml:space="preserve">Pune orders</t>
  </si>
  <si>
    <t xml:space="preserve">Timeline check: Feb 2026 revenue</t>
  </si>
  <si>
    <t xml:space="preserve">Cell</t>
  </si>
  <si>
    <t xml:space="preserve">Formula</t>
  </si>
  <si>
    <t xml:space="preserve">What it does</t>
  </si>
  <si>
    <t xml:space="preserve">Check answers!B4</t>
  </si>
  <si>
    <t xml:space="preserve"> =SUM(SalesData!$E$2:$E$25)</t>
  </si>
  <si>
    <t xml:space="preserve">Same as a pivot with Sum of Revenue.</t>
  </si>
  <si>
    <t xml:space="preserve">Check answers!B5</t>
  </si>
  <si>
    <t xml:space="preserve"> =SUM(SalesData!$F$2:$F$25)</t>
  </si>
  <si>
    <t xml:space="preserve">Same as Sum of Profit.</t>
  </si>
  <si>
    <t xml:space="preserve">Check answers!B6</t>
  </si>
  <si>
    <t xml:space="preserve"> =COUNTA(SalesData!$A$2:$A$25)</t>
  </si>
  <si>
    <t xml:space="preserve">Same as Count of Order_ID.</t>
  </si>
  <si>
    <t xml:space="preserve">Check answers!B7</t>
  </si>
  <si>
    <t xml:space="preserve"> =B5/B4</t>
  </si>
  <si>
    <t xml:space="preserve">Total profit ÷ total revenue.</t>
  </si>
  <si>
    <t xml:space="preserve">Check answers!B12</t>
  </si>
  <si>
    <t xml:space="preserve"> =SUMPRODUCT((MONTH(SalesData!$B$2:$B$25)=1)*SalesData!$E$2:$E$25)</t>
  </si>
  <si>
    <t xml:space="preserve">Revenue for Jan</t>
  </si>
  <si>
    <t xml:space="preserve">Check answers!C12</t>
  </si>
  <si>
    <t xml:space="preserve"> =SUMPRODUCT((MONTH(SalesData!$B$2:$B$25)=1)*SalesData!$F$2:$F$25)</t>
  </si>
  <si>
    <t xml:space="preserve">Profit for Jan</t>
  </si>
  <si>
    <t xml:space="preserve">Check answers!D12</t>
  </si>
  <si>
    <t xml:space="preserve"> =SUMPRODUCT(--(MONTH(SalesData!$B$2:$B$25)=1))</t>
  </si>
  <si>
    <t xml:space="preserve">Orders for Jan</t>
  </si>
  <si>
    <t xml:space="preserve">Check answers!B13</t>
  </si>
  <si>
    <t xml:space="preserve"> =SUMPRODUCT((MONTH(SalesData!$B$2:$B$25)=2)*SalesData!$E$2:$E$25)</t>
  </si>
  <si>
    <t xml:space="preserve">Revenue for Feb</t>
  </si>
  <si>
    <t xml:space="preserve">Check answers!C13</t>
  </si>
  <si>
    <t xml:space="preserve"> =SUMPRODUCT((MONTH(SalesData!$B$2:$B$25)=2)*SalesData!$F$2:$F$25)</t>
  </si>
  <si>
    <t xml:space="preserve">Profit for Feb</t>
  </si>
  <si>
    <t xml:space="preserve">Check answers!D13</t>
  </si>
  <si>
    <t xml:space="preserve"> =SUMPRODUCT(--(MONTH(SalesData!$B$2:$B$25)=2))</t>
  </si>
  <si>
    <t xml:space="preserve">Orders for Feb</t>
  </si>
  <si>
    <t xml:space="preserve">Check answers!B14</t>
  </si>
  <si>
    <t xml:space="preserve"> =SUMPRODUCT((MONTH(SalesData!$B$2:$B$25)=3)*SalesData!$E$2:$E$25)</t>
  </si>
  <si>
    <t xml:space="preserve">Revenue for Mar</t>
  </si>
  <si>
    <t xml:space="preserve">Check answers!C14</t>
  </si>
  <si>
    <t xml:space="preserve"> =SUMPRODUCT((MONTH(SalesData!$B$2:$B$25)=3)*SalesData!$F$2:$F$25)</t>
  </si>
  <si>
    <t xml:space="preserve">Profit for Mar</t>
  </si>
  <si>
    <t xml:space="preserve">Check answers!D14</t>
  </si>
  <si>
    <t xml:space="preserve"> =SUMPRODUCT(--(MONTH(SalesData!$B$2:$B$25)=3))</t>
  </si>
  <si>
    <t xml:space="preserve">Orders for Mar</t>
  </si>
  <si>
    <t xml:space="preserve">Check answers!B15</t>
  </si>
  <si>
    <t xml:space="preserve"> =SUM(B12:B14)</t>
  </si>
  <si>
    <t xml:space="preserve">Grand total of the block</t>
  </si>
  <si>
    <t xml:space="preserve">Check answers!C15</t>
  </si>
  <si>
    <t xml:space="preserve"> =SUM(C12:C14)</t>
  </si>
  <si>
    <t xml:space="preserve">Check answers!D15</t>
  </si>
  <si>
    <t xml:space="preserve"> =SUM(D12:D14)</t>
  </si>
  <si>
    <t xml:space="preserve">Check answers!B19</t>
  </si>
  <si>
    <t xml:space="preserve"> =SUMIFS(SalesData!$E$2:$E$25,SalesData!$D$2:$D$25,A19)</t>
  </si>
  <si>
    <t xml:space="preserve">Revenue for Electronics</t>
  </si>
  <si>
    <t xml:space="preserve">Check answers!C19</t>
  </si>
  <si>
    <t xml:space="preserve"> =SUMIFS(SalesData!$F$2:$F$25,SalesData!$D$2:$D$25,A19)</t>
  </si>
  <si>
    <t xml:space="preserve">Profit for Electronics</t>
  </si>
  <si>
    <t xml:space="preserve">Check answers!D19</t>
  </si>
  <si>
    <t xml:space="preserve"> =COUNTIFS(SalesData!$D$2:$D$25,A19)</t>
  </si>
  <si>
    <t xml:space="preserve">Orders for Electronics</t>
  </si>
  <si>
    <t xml:space="preserve">Check answers!B20</t>
  </si>
  <si>
    <t xml:space="preserve"> =SUMIFS(SalesData!$E$2:$E$25,SalesData!$D$2:$D$25,A20)</t>
  </si>
  <si>
    <t xml:space="preserve">Revenue for Fashion</t>
  </si>
  <si>
    <t xml:space="preserve">Check answers!C20</t>
  </si>
  <si>
    <t xml:space="preserve"> =SUMIFS(SalesData!$F$2:$F$25,SalesData!$D$2:$D$25,A20)</t>
  </si>
  <si>
    <t xml:space="preserve">Profit for Fashion</t>
  </si>
  <si>
    <t xml:space="preserve">Check answers!D20</t>
  </si>
  <si>
    <t xml:space="preserve"> =COUNTIFS(SalesData!$D$2:$D$25,A20)</t>
  </si>
  <si>
    <t xml:space="preserve">Orders for Fashion</t>
  </si>
  <si>
    <t xml:space="preserve">Check answers!B21</t>
  </si>
  <si>
    <t xml:space="preserve"> =SUMIFS(SalesData!$E$2:$E$25,SalesData!$D$2:$D$25,A21)</t>
  </si>
  <si>
    <t xml:space="preserve">Revenue for Grocery</t>
  </si>
  <si>
    <t xml:space="preserve">Check answers!C21</t>
  </si>
  <si>
    <t xml:space="preserve"> =SUMIFS(SalesData!$F$2:$F$25,SalesData!$D$2:$D$25,A21)</t>
  </si>
  <si>
    <t xml:space="preserve">Profit for Grocery</t>
  </si>
  <si>
    <t xml:space="preserve">Check answers!D21</t>
  </si>
  <si>
    <t xml:space="preserve"> =COUNTIFS(SalesData!$D$2:$D$25,A21)</t>
  </si>
  <si>
    <t xml:space="preserve">Orders for Grocery</t>
  </si>
  <si>
    <t xml:space="preserve">Check answers!B22</t>
  </si>
  <si>
    <t xml:space="preserve"> =SUM(B19:B21)</t>
  </si>
  <si>
    <t xml:space="preserve">Check answers!C22</t>
  </si>
  <si>
    <t xml:space="preserve"> =SUM(C19:C21)</t>
  </si>
  <si>
    <t xml:space="preserve">Check answers!D22</t>
  </si>
  <si>
    <t xml:space="preserve"> =SUM(D19:D21)</t>
  </si>
  <si>
    <t xml:space="preserve">Check answers!B26</t>
  </si>
  <si>
    <t xml:space="preserve"> =SUMIFS(SalesData!$E$2:$E$25,SalesData!$C$2:$C$25,A26)</t>
  </si>
  <si>
    <t xml:space="preserve">Revenue for Nagpur</t>
  </si>
  <si>
    <t xml:space="preserve">Check answers!C26</t>
  </si>
  <si>
    <t xml:space="preserve"> =SUMIFS(SalesData!$F$2:$F$25,SalesData!$C$2:$C$25,A26)</t>
  </si>
  <si>
    <t xml:space="preserve">Profit for Nagpur</t>
  </si>
  <si>
    <t xml:space="preserve">Check answers!D26</t>
  </si>
  <si>
    <t xml:space="preserve"> =COUNTIFS(SalesData!$C$2:$C$25,A26)</t>
  </si>
  <si>
    <t xml:space="preserve">Orders for Nagpur</t>
  </si>
  <si>
    <t xml:space="preserve">Check answers!B27</t>
  </si>
  <si>
    <t xml:space="preserve"> =SUMIFS(SalesData!$E$2:$E$25,SalesData!$C$2:$C$25,A27)</t>
  </si>
  <si>
    <t xml:space="preserve">Revenue for Nashik</t>
  </si>
  <si>
    <t xml:space="preserve">Check answers!C27</t>
  </si>
  <si>
    <t xml:space="preserve"> =SUMIFS(SalesData!$F$2:$F$25,SalesData!$C$2:$C$25,A27)</t>
  </si>
  <si>
    <t xml:space="preserve">Profit for Nashik</t>
  </si>
  <si>
    <t xml:space="preserve">Check answers!D27</t>
  </si>
  <si>
    <t xml:space="preserve"> =COUNTIFS(SalesData!$C$2:$C$25,A27)</t>
  </si>
  <si>
    <t xml:space="preserve">Orders for Nashik</t>
  </si>
  <si>
    <t xml:space="preserve">Check answers!B28</t>
  </si>
  <si>
    <t xml:space="preserve"> =SUMIFS(SalesData!$E$2:$E$25,SalesData!$C$2:$C$25,A28)</t>
  </si>
  <si>
    <t xml:space="preserve">Revenue for Pune</t>
  </si>
  <si>
    <t xml:space="preserve">Check answers!C28</t>
  </si>
  <si>
    <t xml:space="preserve"> =SUMIFS(SalesData!$F$2:$F$25,SalesData!$C$2:$C$25,A28)</t>
  </si>
  <si>
    <t xml:space="preserve">Profit for Pune</t>
  </si>
  <si>
    <t xml:space="preserve">Check answers!D28</t>
  </si>
  <si>
    <t xml:space="preserve"> =COUNTIFS(SalesData!$C$2:$C$25,A28)</t>
  </si>
  <si>
    <t xml:space="preserve">Orders for Pune</t>
  </si>
  <si>
    <t xml:space="preserve">Check answers!B29</t>
  </si>
  <si>
    <t xml:space="preserve"> =SUMIFS(SalesData!$E$2:$E$25,SalesData!$C$2:$C$25,A29)</t>
  </si>
  <si>
    <t xml:space="preserve">Revenue for Solapur</t>
  </si>
  <si>
    <t xml:space="preserve">Check answers!C29</t>
  </si>
  <si>
    <t xml:space="preserve"> =SUMIFS(SalesData!$F$2:$F$25,SalesData!$C$2:$C$25,A29)</t>
  </si>
  <si>
    <t xml:space="preserve">Profit for Solapur</t>
  </si>
  <si>
    <t xml:space="preserve">Check answers!D29</t>
  </si>
  <si>
    <t xml:space="preserve"> =COUNTIFS(SalesData!$C$2:$C$25,A29)</t>
  </si>
  <si>
    <t xml:space="preserve">Orders for Solapur</t>
  </si>
  <si>
    <t xml:space="preserve">Check answers!B30</t>
  </si>
  <si>
    <t xml:space="preserve"> =SUM(B26:B29)</t>
  </si>
  <si>
    <t xml:space="preserve">Check answers!C30</t>
  </si>
  <si>
    <t xml:space="preserve"> =SUM(C26:C29)</t>
  </si>
  <si>
    <t xml:space="preserve">Check answers!D30</t>
  </si>
  <si>
    <t xml:space="preserve"> =SUM(D26:D29)</t>
  </si>
  <si>
    <t xml:space="preserve">Check answers!B33</t>
  </si>
  <si>
    <t xml:space="preserve"> =SUMIFS(SalesData!$E$2:$E$25,SalesData!$C$2:$C$25,"Pune")</t>
  </si>
  <si>
    <t xml:space="preserve">Revenue when the City slicer shows only Pune</t>
  </si>
  <si>
    <t xml:space="preserve">Check answers!B34</t>
  </si>
  <si>
    <t xml:space="preserve"> =SUMIFS(SalesData!$F$2:$F$25,SalesData!$C$2:$C$25,"Pune")</t>
  </si>
  <si>
    <t xml:space="preserve">Profit when the City slicer shows only Pune</t>
  </si>
  <si>
    <t xml:space="preserve">Check answers!B35</t>
  </si>
  <si>
    <t xml:space="preserve"> =COUNTIFS(SalesData!$C$2:$C$25,"Pune")</t>
  </si>
  <si>
    <t xml:space="preserve">Orders when the City slicer shows only Pune</t>
  </si>
  <si>
    <t xml:space="preserve">Check answers!B36</t>
  </si>
  <si>
    <t xml:space="preserve">Revenue when the Timeline shows only February 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</si>
</sst>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\-yyyy"/>
    <numFmt numFmtId="166" formatCode="#,##0"/>
    <numFmt numFmtId="167" formatCode="0"/>
    <numFmt numFmtId="168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3D2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07C41"/>
        <bgColor rgb="FF008080"/>
      </patternFill>
    </fill>
    <fill>
      <patternFill patternType="solid">
        <fgColor rgb="FFE2EFDA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07C41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alesData" displayName="SalesData" ref="A1:F25" headerRowCount="1" totalsRowCount="0" totalsRowShown="0">
  <autoFilter ref="A1:F25"/>
  <tableColumns count="6">
    <tableColumn id="1" name="Order_ID"/>
    <tableColumn id="2" name="Order_Date"/>
    <tableColumn id="3" name="City"/>
    <tableColumn id="4" name="Category"/>
    <tableColumn id="5" name="Revenue"/>
    <tableColumn id="6" name="Profi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0" t="s">
        <v>1</v>
      </c>
    </row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0" t="s">
        <v>5</v>
      </c>
    </row>
    <row r="8" customFormat="false" ht="15" hidden="false" customHeight="false" outlineLevel="0" collapsed="false">
      <c r="A8" s="0" t="s">
        <v>6</v>
      </c>
    </row>
    <row r="9" customFormat="false" ht="15" hidden="false" customHeight="false" outlineLevel="0" collapsed="false">
      <c r="A9" s="0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6" min="5" style="0" width="11"/>
    <col collapsed="false" customWidth="true" hidden="false" outlineLevel="0" max="7" min="7" style="0" width="6"/>
  </cols>
  <sheetData>
    <row r="1" customFormat="false" ht="15" hidden="false" customHeight="false" outlineLevel="0" collapsed="false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customFormat="false" ht="15" hidden="false" customHeight="false" outlineLevel="0" collapsed="false">
      <c r="A2" s="0" t="s">
        <v>14</v>
      </c>
      <c r="B2" s="3" t="n">
        <v>46025</v>
      </c>
      <c r="C2" s="0" t="s">
        <v>15</v>
      </c>
      <c r="D2" s="0" t="s">
        <v>16</v>
      </c>
      <c r="E2" s="4" t="n">
        <v>42000</v>
      </c>
      <c r="F2" s="4" t="n">
        <v>5040</v>
      </c>
    </row>
    <row r="3" customFormat="false" ht="15" hidden="false" customHeight="false" outlineLevel="0" collapsed="false">
      <c r="A3" s="0" t="s">
        <v>17</v>
      </c>
      <c r="B3" s="3" t="n">
        <v>46028</v>
      </c>
      <c r="C3" s="0" t="s">
        <v>18</v>
      </c>
      <c r="D3" s="0" t="s">
        <v>19</v>
      </c>
      <c r="E3" s="4" t="n">
        <v>8000</v>
      </c>
      <c r="F3" s="4" t="n">
        <v>1200</v>
      </c>
    </row>
    <row r="4" customFormat="false" ht="15" hidden="false" customHeight="false" outlineLevel="0" collapsed="false">
      <c r="A4" s="0" t="s">
        <v>20</v>
      </c>
      <c r="B4" s="3" t="n">
        <v>46031</v>
      </c>
      <c r="C4" s="0" t="s">
        <v>21</v>
      </c>
      <c r="D4" s="0" t="s">
        <v>22</v>
      </c>
      <c r="E4" s="4" t="n">
        <v>12000</v>
      </c>
      <c r="F4" s="4" t="n">
        <v>3600</v>
      </c>
    </row>
    <row r="5" customFormat="false" ht="15" hidden="false" customHeight="false" outlineLevel="0" collapsed="false">
      <c r="A5" s="0" t="s">
        <v>23</v>
      </c>
      <c r="B5" s="3" t="n">
        <v>46035</v>
      </c>
      <c r="C5" s="0" t="s">
        <v>15</v>
      </c>
      <c r="D5" s="0" t="s">
        <v>19</v>
      </c>
      <c r="E5" s="4" t="n">
        <v>10000</v>
      </c>
      <c r="F5" s="4" t="n">
        <v>1500</v>
      </c>
    </row>
    <row r="6" customFormat="false" ht="15" hidden="false" customHeight="false" outlineLevel="0" collapsed="false">
      <c r="A6" s="0" t="s">
        <v>24</v>
      </c>
      <c r="B6" s="3" t="n">
        <v>46039</v>
      </c>
      <c r="C6" s="0" t="s">
        <v>25</v>
      </c>
      <c r="D6" s="0" t="s">
        <v>16</v>
      </c>
      <c r="E6" s="4" t="n">
        <v>25000</v>
      </c>
      <c r="F6" s="4" t="n">
        <v>3000</v>
      </c>
    </row>
    <row r="7" customFormat="false" ht="15" hidden="false" customHeight="false" outlineLevel="0" collapsed="false">
      <c r="A7" s="0" t="s">
        <v>26</v>
      </c>
      <c r="B7" s="3" t="n">
        <v>46043</v>
      </c>
      <c r="C7" s="0" t="s">
        <v>18</v>
      </c>
      <c r="D7" s="0" t="s">
        <v>22</v>
      </c>
      <c r="E7" s="4" t="n">
        <v>9000</v>
      </c>
      <c r="F7" s="4" t="n">
        <v>2700</v>
      </c>
    </row>
    <row r="8" customFormat="false" ht="15" hidden="false" customHeight="false" outlineLevel="0" collapsed="false">
      <c r="A8" s="0" t="s">
        <v>27</v>
      </c>
      <c r="B8" s="3" t="n">
        <v>46047</v>
      </c>
      <c r="C8" s="0" t="s">
        <v>15</v>
      </c>
      <c r="D8" s="0" t="s">
        <v>22</v>
      </c>
      <c r="E8" s="4" t="n">
        <v>15000</v>
      </c>
      <c r="F8" s="4" t="n">
        <v>4500</v>
      </c>
    </row>
    <row r="9" customFormat="false" ht="15" hidden="false" customHeight="false" outlineLevel="0" collapsed="false">
      <c r="A9" s="0" t="s">
        <v>28</v>
      </c>
      <c r="B9" s="3" t="n">
        <v>46051</v>
      </c>
      <c r="C9" s="0" t="s">
        <v>21</v>
      </c>
      <c r="D9" s="0" t="s">
        <v>19</v>
      </c>
      <c r="E9" s="4" t="n">
        <v>6000</v>
      </c>
      <c r="F9" s="4" t="n">
        <v>900</v>
      </c>
    </row>
    <row r="10" customFormat="false" ht="15" hidden="false" customHeight="false" outlineLevel="0" collapsed="false">
      <c r="A10" s="0" t="s">
        <v>29</v>
      </c>
      <c r="B10" s="3" t="n">
        <v>46055</v>
      </c>
      <c r="C10" s="0" t="s">
        <v>15</v>
      </c>
      <c r="D10" s="0" t="s">
        <v>16</v>
      </c>
      <c r="E10" s="4" t="n">
        <v>38000</v>
      </c>
      <c r="F10" s="4" t="n">
        <v>4560</v>
      </c>
    </row>
    <row r="11" customFormat="false" ht="15" hidden="false" customHeight="false" outlineLevel="0" collapsed="false">
      <c r="A11" s="0" t="s">
        <v>30</v>
      </c>
      <c r="B11" s="3" t="n">
        <v>46058</v>
      </c>
      <c r="C11" s="0" t="s">
        <v>25</v>
      </c>
      <c r="D11" s="0" t="s">
        <v>19</v>
      </c>
      <c r="E11" s="4" t="n">
        <v>7000</v>
      </c>
      <c r="F11" s="4" t="n">
        <v>1050</v>
      </c>
    </row>
    <row r="12" customFormat="false" ht="15" hidden="false" customHeight="false" outlineLevel="0" collapsed="false">
      <c r="A12" s="0" t="s">
        <v>31</v>
      </c>
      <c r="B12" s="3" t="n">
        <v>46062</v>
      </c>
      <c r="C12" s="0" t="s">
        <v>18</v>
      </c>
      <c r="D12" s="0" t="s">
        <v>16</v>
      </c>
      <c r="E12" s="4" t="n">
        <v>30000</v>
      </c>
      <c r="F12" s="4" t="n">
        <v>3600</v>
      </c>
    </row>
    <row r="13" customFormat="false" ht="15" hidden="false" customHeight="false" outlineLevel="0" collapsed="false">
      <c r="A13" s="0" t="s">
        <v>32</v>
      </c>
      <c r="B13" s="3" t="n">
        <v>46065</v>
      </c>
      <c r="C13" s="0" t="s">
        <v>21</v>
      </c>
      <c r="D13" s="0" t="s">
        <v>22</v>
      </c>
      <c r="E13" s="4" t="n">
        <v>14000</v>
      </c>
      <c r="F13" s="4" t="n">
        <v>4200</v>
      </c>
    </row>
    <row r="14" customFormat="false" ht="15" hidden="false" customHeight="false" outlineLevel="0" collapsed="false">
      <c r="A14" s="0" t="s">
        <v>33</v>
      </c>
      <c r="B14" s="3" t="n">
        <v>46069</v>
      </c>
      <c r="C14" s="0" t="s">
        <v>15</v>
      </c>
      <c r="D14" s="0" t="s">
        <v>19</v>
      </c>
      <c r="E14" s="4" t="n">
        <v>12000</v>
      </c>
      <c r="F14" s="4" t="n">
        <v>1800</v>
      </c>
    </row>
    <row r="15" customFormat="false" ht="15" hidden="false" customHeight="false" outlineLevel="0" collapsed="false">
      <c r="A15" s="0" t="s">
        <v>34</v>
      </c>
      <c r="B15" s="3" t="n">
        <v>46073</v>
      </c>
      <c r="C15" s="0" t="s">
        <v>25</v>
      </c>
      <c r="D15" s="0" t="s">
        <v>22</v>
      </c>
      <c r="E15" s="4" t="n">
        <v>8000</v>
      </c>
      <c r="F15" s="4" t="n">
        <v>2400</v>
      </c>
    </row>
    <row r="16" customFormat="false" ht="15" hidden="false" customHeight="false" outlineLevel="0" collapsed="false">
      <c r="A16" s="0" t="s">
        <v>35</v>
      </c>
      <c r="B16" s="3" t="n">
        <v>46076</v>
      </c>
      <c r="C16" s="0" t="s">
        <v>18</v>
      </c>
      <c r="D16" s="0" t="s">
        <v>19</v>
      </c>
      <c r="E16" s="4" t="n">
        <v>9000</v>
      </c>
      <c r="F16" s="4" t="n">
        <v>1350</v>
      </c>
    </row>
    <row r="17" customFormat="false" ht="15" hidden="false" customHeight="false" outlineLevel="0" collapsed="false">
      <c r="A17" s="0" t="s">
        <v>36</v>
      </c>
      <c r="B17" s="3" t="n">
        <v>46080</v>
      </c>
      <c r="C17" s="0" t="s">
        <v>21</v>
      </c>
      <c r="D17" s="0" t="s">
        <v>16</v>
      </c>
      <c r="E17" s="4" t="n">
        <v>28000</v>
      </c>
      <c r="F17" s="4" t="n">
        <v>3360</v>
      </c>
    </row>
    <row r="18" customFormat="false" ht="15" hidden="false" customHeight="false" outlineLevel="0" collapsed="false">
      <c r="A18" s="0" t="s">
        <v>37</v>
      </c>
      <c r="B18" s="3" t="n">
        <v>46084</v>
      </c>
      <c r="C18" s="0" t="s">
        <v>15</v>
      </c>
      <c r="D18" s="0" t="s">
        <v>22</v>
      </c>
      <c r="E18" s="4" t="n">
        <v>18000</v>
      </c>
      <c r="F18" s="4" t="n">
        <v>5400</v>
      </c>
    </row>
    <row r="19" customFormat="false" ht="15" hidden="false" customHeight="false" outlineLevel="0" collapsed="false">
      <c r="A19" s="0" t="s">
        <v>38</v>
      </c>
      <c r="B19" s="3" t="n">
        <v>46087</v>
      </c>
      <c r="C19" s="0" t="s">
        <v>18</v>
      </c>
      <c r="D19" s="0" t="s">
        <v>16</v>
      </c>
      <c r="E19" s="4" t="n">
        <v>35000</v>
      </c>
      <c r="F19" s="4" t="n">
        <v>4200</v>
      </c>
    </row>
    <row r="20" customFormat="false" ht="15" hidden="false" customHeight="false" outlineLevel="0" collapsed="false">
      <c r="A20" s="0" t="s">
        <v>39</v>
      </c>
      <c r="B20" s="3" t="n">
        <v>46091</v>
      </c>
      <c r="C20" s="0" t="s">
        <v>25</v>
      </c>
      <c r="D20" s="0" t="s">
        <v>19</v>
      </c>
      <c r="E20" s="4" t="n">
        <v>6000</v>
      </c>
      <c r="F20" s="4" t="n">
        <v>900</v>
      </c>
    </row>
    <row r="21" customFormat="false" ht="15" hidden="false" customHeight="false" outlineLevel="0" collapsed="false">
      <c r="A21" s="0" t="s">
        <v>40</v>
      </c>
      <c r="B21" s="3" t="n">
        <v>46095</v>
      </c>
      <c r="C21" s="0" t="s">
        <v>15</v>
      </c>
      <c r="D21" s="0" t="s">
        <v>16</v>
      </c>
      <c r="E21" s="4" t="n">
        <v>45000</v>
      </c>
      <c r="F21" s="4" t="n">
        <v>5400</v>
      </c>
    </row>
    <row r="22" customFormat="false" ht="15" hidden="false" customHeight="false" outlineLevel="0" collapsed="false">
      <c r="A22" s="0" t="s">
        <v>41</v>
      </c>
      <c r="B22" s="3" t="n">
        <v>46099</v>
      </c>
      <c r="C22" s="0" t="s">
        <v>21</v>
      </c>
      <c r="D22" s="0" t="s">
        <v>19</v>
      </c>
      <c r="E22" s="4" t="n">
        <v>11000</v>
      </c>
      <c r="F22" s="4" t="n">
        <v>1650</v>
      </c>
    </row>
    <row r="23" customFormat="false" ht="15" hidden="false" customHeight="false" outlineLevel="0" collapsed="false">
      <c r="A23" s="0" t="s">
        <v>42</v>
      </c>
      <c r="B23" s="3" t="n">
        <v>46103</v>
      </c>
      <c r="C23" s="0" t="s">
        <v>25</v>
      </c>
      <c r="D23" s="0" t="s">
        <v>22</v>
      </c>
      <c r="E23" s="4" t="n">
        <v>10000</v>
      </c>
      <c r="F23" s="4" t="n">
        <v>3000</v>
      </c>
    </row>
    <row r="24" customFormat="false" ht="15" hidden="false" customHeight="false" outlineLevel="0" collapsed="false">
      <c r="A24" s="0" t="s">
        <v>43</v>
      </c>
      <c r="B24" s="3" t="n">
        <v>46107</v>
      </c>
      <c r="C24" s="0" t="s">
        <v>18</v>
      </c>
      <c r="D24" s="0" t="s">
        <v>22</v>
      </c>
      <c r="E24" s="4" t="n">
        <v>13000</v>
      </c>
      <c r="F24" s="4" t="n">
        <v>3900</v>
      </c>
    </row>
    <row r="25" customFormat="false" ht="15" hidden="false" customHeight="false" outlineLevel="0" collapsed="false">
      <c r="A25" s="0" t="s">
        <v>44</v>
      </c>
      <c r="B25" s="3" t="n">
        <v>46111</v>
      </c>
      <c r="C25" s="0" t="s">
        <v>15</v>
      </c>
      <c r="D25" s="0" t="s">
        <v>19</v>
      </c>
      <c r="E25" s="4" t="n">
        <v>14000</v>
      </c>
      <c r="F25" s="4" t="n">
        <v>2100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32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</row>
    <row r="2" customFormat="false" ht="15" hidden="false" customHeight="false" outlineLevel="0" collapsed="false">
      <c r="A2" s="0" t="s">
        <v>50</v>
      </c>
      <c r="B2" s="0" t="s">
        <v>51</v>
      </c>
      <c r="C2" s="0" t="s">
        <v>52</v>
      </c>
      <c r="D2" s="0" t="s">
        <v>53</v>
      </c>
      <c r="E2" s="0" t="s">
        <v>54</v>
      </c>
    </row>
    <row r="3" customFormat="false" ht="15" hidden="false" customHeight="false" outlineLevel="0" collapsed="false">
      <c r="A3" s="0" t="s">
        <v>55</v>
      </c>
      <c r="B3" s="0" t="s">
        <v>51</v>
      </c>
      <c r="C3" s="0" t="s">
        <v>52</v>
      </c>
      <c r="D3" s="0" t="s">
        <v>56</v>
      </c>
      <c r="E3" s="0" t="s">
        <v>54</v>
      </c>
    </row>
    <row r="4" customFormat="false" ht="15" hidden="false" customHeight="false" outlineLevel="0" collapsed="false">
      <c r="A4" s="0" t="s">
        <v>57</v>
      </c>
      <c r="B4" s="0" t="s">
        <v>51</v>
      </c>
      <c r="C4" s="0" t="s">
        <v>52</v>
      </c>
      <c r="D4" s="0" t="s">
        <v>58</v>
      </c>
      <c r="E4" s="0" t="s">
        <v>54</v>
      </c>
    </row>
    <row r="5" customFormat="false" ht="15" hidden="false" customHeight="false" outlineLevel="0" collapsed="false">
      <c r="A5" s="0" t="s">
        <v>59</v>
      </c>
      <c r="B5" s="0" t="s">
        <v>60</v>
      </c>
      <c r="C5" s="0" t="s">
        <v>61</v>
      </c>
      <c r="D5" s="0" t="s">
        <v>62</v>
      </c>
      <c r="E5" s="0" t="s">
        <v>54</v>
      </c>
    </row>
    <row r="6" customFormat="false" ht="15" hidden="false" customHeight="false" outlineLevel="0" collapsed="false">
      <c r="A6" s="0" t="s">
        <v>63</v>
      </c>
      <c r="B6" s="0" t="s">
        <v>51</v>
      </c>
      <c r="C6" s="0" t="s">
        <v>64</v>
      </c>
      <c r="D6" s="0" t="s">
        <v>53</v>
      </c>
      <c r="E6" s="0" t="s">
        <v>65</v>
      </c>
    </row>
    <row r="7" customFormat="false" ht="15" hidden="false" customHeight="false" outlineLevel="0" collapsed="false">
      <c r="A7" s="0" t="s">
        <v>66</v>
      </c>
      <c r="B7" s="0" t="s">
        <v>51</v>
      </c>
      <c r="C7" s="0" t="s">
        <v>11</v>
      </c>
      <c r="D7" s="0" t="s">
        <v>53</v>
      </c>
      <c r="E7" s="0" t="s">
        <v>67</v>
      </c>
    </row>
    <row r="8" customFormat="false" ht="15" hidden="false" customHeight="false" outlineLevel="0" collapsed="false">
      <c r="A8" s="0" t="s">
        <v>68</v>
      </c>
      <c r="B8" s="0" t="s">
        <v>51</v>
      </c>
      <c r="C8" s="0" t="s">
        <v>10</v>
      </c>
      <c r="D8" s="0" t="s">
        <v>53</v>
      </c>
      <c r="E8" s="0" t="s">
        <v>69</v>
      </c>
    </row>
    <row r="9" customFormat="false" ht="15" hidden="false" customHeight="false" outlineLevel="0" collapsed="false">
      <c r="A9" s="0" t="s">
        <v>70</v>
      </c>
      <c r="B9" s="0" t="s">
        <v>51</v>
      </c>
      <c r="C9" s="0" t="s">
        <v>10</v>
      </c>
      <c r="D9" s="0" t="s">
        <v>71</v>
      </c>
      <c r="E9" s="0" t="s">
        <v>67</v>
      </c>
    </row>
    <row r="10" customFormat="false" ht="15" hidden="false" customHeight="false" outlineLevel="0" collapsed="false">
      <c r="A10" s="0" t="s">
        <v>72</v>
      </c>
      <c r="B10" s="0" t="s">
        <v>60</v>
      </c>
      <c r="C10" s="0" t="s">
        <v>73</v>
      </c>
      <c r="D10" s="0" t="s">
        <v>74</v>
      </c>
      <c r="E10" s="0" t="s">
        <v>75</v>
      </c>
    </row>
    <row r="11" customFormat="false" ht="15" hidden="false" customHeight="false" outlineLevel="0" collapsed="false">
      <c r="A11" s="0" t="s">
        <v>76</v>
      </c>
      <c r="B11" s="0" t="s">
        <v>60</v>
      </c>
      <c r="C11" s="0" t="s">
        <v>9</v>
      </c>
      <c r="D11" s="0" t="s">
        <v>74</v>
      </c>
      <c r="E11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4"/>
  </cols>
  <sheetData>
    <row r="1" customFormat="false" ht="15" hidden="false" customHeight="false" outlineLevel="0" collapsed="false">
      <c r="A1" s="6" t="s">
        <v>77</v>
      </c>
    </row>
    <row r="3" customFormat="false" ht="15" hidden="false" customHeight="false" outlineLevel="0" collapsed="false">
      <c r="A3" s="0" t="s">
        <v>78</v>
      </c>
      <c r="B3" s="0" t="s">
        <v>79</v>
      </c>
    </row>
    <row r="4" customFormat="false" ht="15" hidden="false" customHeight="false" outlineLevel="0" collapsed="false">
      <c r="A4" s="0" t="s">
        <v>80</v>
      </c>
      <c r="B4" s="7" t="n">
        <f aca="false">SUM(SalesData!$E$2:$E$25)</f>
        <v>425000</v>
      </c>
    </row>
    <row r="5" customFormat="false" ht="15" hidden="false" customHeight="false" outlineLevel="0" collapsed="false">
      <c r="A5" s="0" t="s">
        <v>81</v>
      </c>
      <c r="B5" s="7" t="n">
        <f aca="false">SUM(SalesData!$F$2:$F$25)</f>
        <v>71310</v>
      </c>
    </row>
    <row r="6" customFormat="false" ht="15" hidden="false" customHeight="false" outlineLevel="0" collapsed="false">
      <c r="A6" s="0" t="s">
        <v>82</v>
      </c>
      <c r="B6" s="8" t="n">
        <f aca="false">COUNTA(SalesData!$A$2:$A$25)</f>
        <v>24</v>
      </c>
    </row>
    <row r="7" customFormat="false" ht="15" hidden="false" customHeight="false" outlineLevel="0" collapsed="false">
      <c r="A7" s="0" t="s">
        <v>83</v>
      </c>
      <c r="B7" s="9" t="n">
        <f aca="false">B5/B4</f>
        <v>0.167788235294118</v>
      </c>
    </row>
    <row r="10" customFormat="false" ht="15" hidden="false" customHeight="false" outlineLevel="0" collapsed="false">
      <c r="A10" s="6" t="s">
        <v>84</v>
      </c>
    </row>
    <row r="11" customFormat="false" ht="15" hidden="false" customHeight="false" outlineLevel="0" collapsed="false">
      <c r="A11" s="0" t="s">
        <v>85</v>
      </c>
      <c r="B11" s="0" t="s">
        <v>53</v>
      </c>
      <c r="C11" s="0" t="s">
        <v>56</v>
      </c>
      <c r="D11" s="0" t="s">
        <v>86</v>
      </c>
    </row>
    <row r="12" customFormat="false" ht="15" hidden="false" customHeight="false" outlineLevel="0" collapsed="false">
      <c r="A12" s="0" t="s">
        <v>87</v>
      </c>
      <c r="B12" s="7" t="n">
        <f aca="false">SUMPRODUCT((MONTH(SalesData!$B$2:$B$25)=1)*SalesData!$E$2:$E$25)</f>
        <v>127000</v>
      </c>
      <c r="C12" s="7" t="n">
        <f aca="false">SUMPRODUCT((MONTH(SalesData!$B$2:$B$25)=1)*SalesData!$F$2:$F$25)</f>
        <v>22440</v>
      </c>
      <c r="D12" s="8" t="n">
        <f aca="false">SUMPRODUCT(--(MONTH(SalesData!$B$2:$B$25)=1))</f>
        <v>8</v>
      </c>
    </row>
    <row r="13" customFormat="false" ht="15" hidden="false" customHeight="false" outlineLevel="0" collapsed="false">
      <c r="A13" s="0" t="s">
        <v>88</v>
      </c>
      <c r="B13" s="7" t="n">
        <f aca="false">SUMPRODUCT((MONTH(SalesData!$B$2:$B$25)=2)*SalesData!$E$2:$E$25)</f>
        <v>146000</v>
      </c>
      <c r="C13" s="7" t="n">
        <f aca="false">SUMPRODUCT((MONTH(SalesData!$B$2:$B$25)=2)*SalesData!$F$2:$F$25)</f>
        <v>22320</v>
      </c>
      <c r="D13" s="8" t="n">
        <f aca="false">SUMPRODUCT(--(MONTH(SalesData!$B$2:$B$25)=2))</f>
        <v>8</v>
      </c>
    </row>
    <row r="14" customFormat="false" ht="15" hidden="false" customHeight="false" outlineLevel="0" collapsed="false">
      <c r="A14" s="0" t="s">
        <v>89</v>
      </c>
      <c r="B14" s="7" t="n">
        <f aca="false">SUMPRODUCT((MONTH(SalesData!$B$2:$B$25)=3)*SalesData!$E$2:$E$25)</f>
        <v>152000</v>
      </c>
      <c r="C14" s="7" t="n">
        <f aca="false">SUMPRODUCT((MONTH(SalesData!$B$2:$B$25)=3)*SalesData!$F$2:$F$25)</f>
        <v>26550</v>
      </c>
      <c r="D14" s="8" t="n">
        <f aca="false">SUMPRODUCT(--(MONTH(SalesData!$B$2:$B$25)=3))</f>
        <v>8</v>
      </c>
    </row>
    <row r="15" customFormat="false" ht="15" hidden="false" customHeight="false" outlineLevel="0" collapsed="false">
      <c r="A15" s="6" t="s">
        <v>90</v>
      </c>
      <c r="B15" s="7" t="n">
        <f aca="false">SUM(B12:B14)</f>
        <v>425000</v>
      </c>
      <c r="C15" s="7" t="n">
        <f aca="false">SUM(C12:C14)</f>
        <v>71310</v>
      </c>
      <c r="D15" s="7" t="n">
        <f aca="false">SUM(D12:D14)</f>
        <v>24</v>
      </c>
    </row>
    <row r="17" customFormat="false" ht="15" hidden="false" customHeight="false" outlineLevel="0" collapsed="false">
      <c r="A17" s="6" t="s">
        <v>91</v>
      </c>
    </row>
    <row r="18" customFormat="false" ht="15" hidden="false" customHeight="false" outlineLevel="0" collapsed="false">
      <c r="A18" s="0" t="s">
        <v>85</v>
      </c>
      <c r="B18" s="0" t="s">
        <v>53</v>
      </c>
      <c r="C18" s="0" t="s">
        <v>56</v>
      </c>
      <c r="D18" s="0" t="s">
        <v>86</v>
      </c>
    </row>
    <row r="19" customFormat="false" ht="15" hidden="false" customHeight="false" outlineLevel="0" collapsed="false">
      <c r="A19" s="0" t="s">
        <v>16</v>
      </c>
      <c r="B19" s="7" t="n">
        <f aca="false">SUMIFS(SalesData!$E$2:$E$25,SalesData!$D$2:$D$25,A19)</f>
        <v>243000</v>
      </c>
      <c r="C19" s="7" t="n">
        <f aca="false">SUMIFS(SalesData!$F$2:$F$25,SalesData!$D$2:$D$25,A19)</f>
        <v>29160</v>
      </c>
      <c r="D19" s="8" t="n">
        <f aca="false">COUNTIFS(SalesData!$D$2:$D$25,A19)</f>
        <v>7</v>
      </c>
    </row>
    <row r="20" customFormat="false" ht="15" hidden="false" customHeight="false" outlineLevel="0" collapsed="false">
      <c r="A20" s="0" t="s">
        <v>22</v>
      </c>
      <c r="B20" s="7" t="n">
        <f aca="false">SUMIFS(SalesData!$E$2:$E$25,SalesData!$D$2:$D$25,A20)</f>
        <v>99000</v>
      </c>
      <c r="C20" s="7" t="n">
        <f aca="false">SUMIFS(SalesData!$F$2:$F$25,SalesData!$D$2:$D$25,A20)</f>
        <v>29700</v>
      </c>
      <c r="D20" s="8" t="n">
        <f aca="false">COUNTIFS(SalesData!$D$2:$D$25,A20)</f>
        <v>8</v>
      </c>
    </row>
    <row r="21" customFormat="false" ht="15" hidden="false" customHeight="false" outlineLevel="0" collapsed="false">
      <c r="A21" s="0" t="s">
        <v>19</v>
      </c>
      <c r="B21" s="7" t="n">
        <f aca="false">SUMIFS(SalesData!$E$2:$E$25,SalesData!$D$2:$D$25,A21)</f>
        <v>83000</v>
      </c>
      <c r="C21" s="7" t="n">
        <f aca="false">SUMIFS(SalesData!$F$2:$F$25,SalesData!$D$2:$D$25,A21)</f>
        <v>12450</v>
      </c>
      <c r="D21" s="8" t="n">
        <f aca="false">COUNTIFS(SalesData!$D$2:$D$25,A21)</f>
        <v>9</v>
      </c>
    </row>
    <row r="22" customFormat="false" ht="15" hidden="false" customHeight="false" outlineLevel="0" collapsed="false">
      <c r="A22" s="6" t="s">
        <v>90</v>
      </c>
      <c r="B22" s="7" t="n">
        <f aca="false">SUM(B19:B21)</f>
        <v>425000</v>
      </c>
      <c r="C22" s="7" t="n">
        <f aca="false">SUM(C19:C21)</f>
        <v>71310</v>
      </c>
      <c r="D22" s="7" t="n">
        <f aca="false">SUM(D19:D21)</f>
        <v>24</v>
      </c>
    </row>
    <row r="24" customFormat="false" ht="15" hidden="false" customHeight="false" outlineLevel="0" collapsed="false">
      <c r="A24" s="6" t="s">
        <v>92</v>
      </c>
    </row>
    <row r="25" customFormat="false" ht="15" hidden="false" customHeight="false" outlineLevel="0" collapsed="false">
      <c r="A25" s="0" t="s">
        <v>85</v>
      </c>
      <c r="B25" s="0" t="s">
        <v>53</v>
      </c>
      <c r="C25" s="0" t="s">
        <v>56</v>
      </c>
      <c r="D25" s="0" t="s">
        <v>86</v>
      </c>
    </row>
    <row r="26" customFormat="false" ht="15" hidden="false" customHeight="false" outlineLevel="0" collapsed="false">
      <c r="A26" s="0" t="s">
        <v>21</v>
      </c>
      <c r="B26" s="7" t="n">
        <f aca="false">SUMIFS(SalesData!$E$2:$E$25,SalesData!$C$2:$C$25,A26)</f>
        <v>71000</v>
      </c>
      <c r="C26" s="7" t="n">
        <f aca="false">SUMIFS(SalesData!$F$2:$F$25,SalesData!$C$2:$C$25,A26)</f>
        <v>13710</v>
      </c>
      <c r="D26" s="8" t="n">
        <f aca="false">COUNTIFS(SalesData!$C$2:$C$25,A26)</f>
        <v>5</v>
      </c>
    </row>
    <row r="27" customFormat="false" ht="15" hidden="false" customHeight="false" outlineLevel="0" collapsed="false">
      <c r="A27" s="0" t="s">
        <v>18</v>
      </c>
      <c r="B27" s="7" t="n">
        <f aca="false">SUMIFS(SalesData!$E$2:$E$25,SalesData!$C$2:$C$25,A27)</f>
        <v>104000</v>
      </c>
      <c r="C27" s="7" t="n">
        <f aca="false">SUMIFS(SalesData!$F$2:$F$25,SalesData!$C$2:$C$25,A27)</f>
        <v>16950</v>
      </c>
      <c r="D27" s="8" t="n">
        <f aca="false">COUNTIFS(SalesData!$C$2:$C$25,A27)</f>
        <v>6</v>
      </c>
    </row>
    <row r="28" customFormat="false" ht="15" hidden="false" customHeight="false" outlineLevel="0" collapsed="false">
      <c r="A28" s="0" t="s">
        <v>15</v>
      </c>
      <c r="B28" s="7" t="n">
        <f aca="false">SUMIFS(SalesData!$E$2:$E$25,SalesData!$C$2:$C$25,A28)</f>
        <v>194000</v>
      </c>
      <c r="C28" s="7" t="n">
        <f aca="false">SUMIFS(SalesData!$F$2:$F$25,SalesData!$C$2:$C$25,A28)</f>
        <v>30300</v>
      </c>
      <c r="D28" s="8" t="n">
        <f aca="false">COUNTIFS(SalesData!$C$2:$C$25,A28)</f>
        <v>8</v>
      </c>
    </row>
    <row r="29" customFormat="false" ht="15" hidden="false" customHeight="false" outlineLevel="0" collapsed="false">
      <c r="A29" s="0" t="s">
        <v>25</v>
      </c>
      <c r="B29" s="7" t="n">
        <f aca="false">SUMIFS(SalesData!$E$2:$E$25,SalesData!$C$2:$C$25,A29)</f>
        <v>56000</v>
      </c>
      <c r="C29" s="7" t="n">
        <f aca="false">SUMIFS(SalesData!$F$2:$F$25,SalesData!$C$2:$C$25,A29)</f>
        <v>10350</v>
      </c>
      <c r="D29" s="8" t="n">
        <f aca="false">COUNTIFS(SalesData!$C$2:$C$25,A29)</f>
        <v>5</v>
      </c>
    </row>
    <row r="30" customFormat="false" ht="15" hidden="false" customHeight="false" outlineLevel="0" collapsed="false">
      <c r="A30" s="6" t="s">
        <v>90</v>
      </c>
      <c r="B30" s="7" t="n">
        <f aca="false">SUM(B26:B29)</f>
        <v>425000</v>
      </c>
      <c r="C30" s="7" t="n">
        <f aca="false">SUM(C26:C29)</f>
        <v>71310</v>
      </c>
      <c r="D30" s="7" t="n">
        <f aca="false">SUM(D26:D29)</f>
        <v>24</v>
      </c>
    </row>
    <row r="32" customFormat="false" ht="15" hidden="false" customHeight="false" outlineLevel="0" collapsed="false">
      <c r="A32" s="6" t="s">
        <v>93</v>
      </c>
    </row>
    <row r="33" customFormat="false" ht="15" hidden="false" customHeight="false" outlineLevel="0" collapsed="false">
      <c r="A33" s="0" t="s">
        <v>94</v>
      </c>
      <c r="B33" s="7" t="n">
        <f aca="false">SUMIFS(SalesData!$E$2:$E$25,SalesData!$C$2:$C$25,"Pune")</f>
        <v>194000</v>
      </c>
    </row>
    <row r="34" customFormat="false" ht="15" hidden="false" customHeight="false" outlineLevel="0" collapsed="false">
      <c r="A34" s="0" t="s">
        <v>95</v>
      </c>
      <c r="B34" s="7" t="n">
        <f aca="false">SUMIFS(SalesData!$F$2:$F$25,SalesData!$C$2:$C$25,"Pune")</f>
        <v>30300</v>
      </c>
    </row>
    <row r="35" customFormat="false" ht="15" hidden="false" customHeight="false" outlineLevel="0" collapsed="false">
      <c r="A35" s="0" t="s">
        <v>96</v>
      </c>
      <c r="B35" s="8" t="n">
        <f aca="false">COUNTIFS(SalesData!$C$2:$C$25,"Pune")</f>
        <v>8</v>
      </c>
    </row>
    <row r="36" customFormat="false" ht="15" hidden="false" customHeight="false" outlineLevel="0" collapsed="false">
      <c r="A36" s="0" t="s">
        <v>97</v>
      </c>
      <c r="B36" s="7" t="n">
        <f aca="false">SUMPRODUCT((MONTH(SalesData!$B$2:$B$25)=2)*SalesData!$E$2:$E$25)</f>
        <v>146000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5" t="s">
        <v>98</v>
      </c>
      <c r="B1" s="5" t="s">
        <v>99</v>
      </c>
      <c r="C1" s="5" t="s">
        <v>100</v>
      </c>
    </row>
    <row r="2" customFormat="false" ht="15" hidden="false" customHeight="false" outlineLevel="0" collapsed="false">
      <c r="A2" s="0" t="s">
        <v>101</v>
      </c>
      <c r="B2" s="0" t="s">
        <v>102</v>
      </c>
      <c r="C2" s="0" t="s">
        <v>103</v>
      </c>
    </row>
    <row r="3" customFormat="false" ht="15" hidden="false" customHeight="false" outlineLevel="0" collapsed="false">
      <c r="A3" s="0" t="s">
        <v>104</v>
      </c>
      <c r="B3" s="0" t="s">
        <v>105</v>
      </c>
      <c r="C3" s="0" t="s">
        <v>106</v>
      </c>
    </row>
    <row r="4" customFormat="false" ht="15" hidden="false" customHeight="false" outlineLevel="0" collapsed="false">
      <c r="A4" s="0" t="s">
        <v>107</v>
      </c>
      <c r="B4" s="0" t="s">
        <v>108</v>
      </c>
      <c r="C4" s="0" t="s">
        <v>109</v>
      </c>
    </row>
    <row r="5" customFormat="false" ht="15" hidden="false" customHeight="false" outlineLevel="0" collapsed="false">
      <c r="A5" s="0" t="s">
        <v>110</v>
      </c>
      <c r="B5" s="0" t="s">
        <v>111</v>
      </c>
      <c r="C5" s="0" t="s">
        <v>112</v>
      </c>
    </row>
    <row r="6" customFormat="false" ht="15" hidden="false" customHeight="false" outlineLevel="0" collapsed="false">
      <c r="A6" s="0" t="s">
        <v>113</v>
      </c>
      <c r="B6" s="0" t="s">
        <v>114</v>
      </c>
      <c r="C6" s="0" t="s">
        <v>115</v>
      </c>
    </row>
    <row r="7" customFormat="false" ht="15" hidden="false" customHeight="false" outlineLevel="0" collapsed="false">
      <c r="A7" s="0" t="s">
        <v>116</v>
      </c>
      <c r="B7" s="0" t="s">
        <v>117</v>
      </c>
      <c r="C7" s="0" t="s">
        <v>118</v>
      </c>
    </row>
    <row r="8" customFormat="false" ht="15" hidden="false" customHeight="false" outlineLevel="0" collapsed="false">
      <c r="A8" s="0" t="s">
        <v>119</v>
      </c>
      <c r="B8" s="0" t="s">
        <v>120</v>
      </c>
      <c r="C8" s="0" t="s">
        <v>121</v>
      </c>
    </row>
    <row r="9" customFormat="false" ht="15" hidden="false" customHeight="false" outlineLevel="0" collapsed="false">
      <c r="A9" s="0" t="s">
        <v>122</v>
      </c>
      <c r="B9" s="0" t="s">
        <v>123</v>
      </c>
      <c r="C9" s="0" t="s">
        <v>124</v>
      </c>
    </row>
    <row r="10" customFormat="false" ht="15" hidden="false" customHeight="false" outlineLevel="0" collapsed="false">
      <c r="A10" s="0" t="s">
        <v>125</v>
      </c>
      <c r="B10" s="0" t="s">
        <v>126</v>
      </c>
      <c r="C10" s="0" t="s">
        <v>127</v>
      </c>
    </row>
    <row r="11" customFormat="false" ht="15" hidden="false" customHeight="false" outlineLevel="0" collapsed="false">
      <c r="A11" s="0" t="s">
        <v>128</v>
      </c>
      <c r="B11" s="0" t="s">
        <v>129</v>
      </c>
      <c r="C11" s="0" t="s">
        <v>130</v>
      </c>
    </row>
    <row r="12" customFormat="false" ht="15" hidden="false" customHeight="false" outlineLevel="0" collapsed="false">
      <c r="A12" s="0" t="s">
        <v>131</v>
      </c>
      <c r="B12" s="0" t="s">
        <v>132</v>
      </c>
      <c r="C12" s="0" t="s">
        <v>133</v>
      </c>
    </row>
    <row r="13" customFormat="false" ht="15" hidden="false" customHeight="false" outlineLevel="0" collapsed="false">
      <c r="A13" s="0" t="s">
        <v>134</v>
      </c>
      <c r="B13" s="0" t="s">
        <v>135</v>
      </c>
      <c r="C13" s="0" t="s">
        <v>136</v>
      </c>
    </row>
    <row r="14" customFormat="false" ht="15" hidden="false" customHeight="false" outlineLevel="0" collapsed="false">
      <c r="A14" s="0" t="s">
        <v>137</v>
      </c>
      <c r="B14" s="0" t="s">
        <v>138</v>
      </c>
      <c r="C14" s="0" t="s">
        <v>139</v>
      </c>
    </row>
    <row r="15" customFormat="false" ht="15" hidden="false" customHeight="false" outlineLevel="0" collapsed="false">
      <c r="A15" s="0" t="s">
        <v>140</v>
      </c>
      <c r="B15" s="0" t="s">
        <v>141</v>
      </c>
      <c r="C15" s="0" t="s">
        <v>142</v>
      </c>
    </row>
    <row r="16" customFormat="false" ht="15" hidden="false" customHeight="false" outlineLevel="0" collapsed="false">
      <c r="A16" s="0" t="s">
        <v>143</v>
      </c>
      <c r="B16" s="0" t="s">
        <v>144</v>
      </c>
      <c r="C16" s="0" t="s">
        <v>142</v>
      </c>
    </row>
    <row r="17" customFormat="false" ht="15" hidden="false" customHeight="false" outlineLevel="0" collapsed="false">
      <c r="A17" s="0" t="s">
        <v>145</v>
      </c>
      <c r="B17" s="0" t="s">
        <v>146</v>
      </c>
      <c r="C17" s="0" t="s">
        <v>142</v>
      </c>
    </row>
    <row r="18" customFormat="false" ht="15" hidden="false" customHeight="false" outlineLevel="0" collapsed="false">
      <c r="A18" s="0" t="s">
        <v>147</v>
      </c>
      <c r="B18" s="0" t="s">
        <v>148</v>
      </c>
      <c r="C18" s="0" t="s">
        <v>149</v>
      </c>
    </row>
    <row r="19" customFormat="false" ht="15" hidden="false" customHeight="false" outlineLevel="0" collapsed="false">
      <c r="A19" s="0" t="s">
        <v>150</v>
      </c>
      <c r="B19" s="0" t="s">
        <v>151</v>
      </c>
      <c r="C19" s="0" t="s">
        <v>152</v>
      </c>
    </row>
    <row r="20" customFormat="false" ht="15" hidden="false" customHeight="false" outlineLevel="0" collapsed="false">
      <c r="A20" s="0" t="s">
        <v>153</v>
      </c>
      <c r="B20" s="0" t="s">
        <v>154</v>
      </c>
      <c r="C20" s="0" t="s">
        <v>155</v>
      </c>
    </row>
    <row r="21" customFormat="false" ht="15" hidden="false" customHeight="false" outlineLevel="0" collapsed="false">
      <c r="A21" s="0" t="s">
        <v>156</v>
      </c>
      <c r="B21" s="0" t="s">
        <v>157</v>
      </c>
      <c r="C21" s="0" t="s">
        <v>158</v>
      </c>
    </row>
    <row r="22" customFormat="false" ht="15" hidden="false" customHeight="false" outlineLevel="0" collapsed="false">
      <c r="A22" s="0" t="s">
        <v>159</v>
      </c>
      <c r="B22" s="0" t="s">
        <v>160</v>
      </c>
      <c r="C22" s="0" t="s">
        <v>161</v>
      </c>
    </row>
    <row r="23" customFormat="false" ht="15" hidden="false" customHeight="false" outlineLevel="0" collapsed="false">
      <c r="A23" s="0" t="s">
        <v>162</v>
      </c>
      <c r="B23" s="0" t="s">
        <v>163</v>
      </c>
      <c r="C23" s="0" t="s">
        <v>164</v>
      </c>
    </row>
    <row r="24" customFormat="false" ht="15" hidden="false" customHeight="false" outlineLevel="0" collapsed="false">
      <c r="A24" s="0" t="s">
        <v>165</v>
      </c>
      <c r="B24" s="0" t="s">
        <v>166</v>
      </c>
      <c r="C24" s="0" t="s">
        <v>167</v>
      </c>
    </row>
    <row r="25" customFormat="false" ht="15" hidden="false" customHeight="false" outlineLevel="0" collapsed="false">
      <c r="A25" s="0" t="s">
        <v>168</v>
      </c>
      <c r="B25" s="0" t="s">
        <v>169</v>
      </c>
      <c r="C25" s="0" t="s">
        <v>170</v>
      </c>
    </row>
    <row r="26" customFormat="false" ht="15" hidden="false" customHeight="false" outlineLevel="0" collapsed="false">
      <c r="A26" s="0" t="s">
        <v>171</v>
      </c>
      <c r="B26" s="0" t="s">
        <v>172</v>
      </c>
      <c r="C26" s="0" t="s">
        <v>173</v>
      </c>
    </row>
    <row r="27" customFormat="false" ht="15" hidden="false" customHeight="false" outlineLevel="0" collapsed="false">
      <c r="A27" s="0" t="s">
        <v>174</v>
      </c>
      <c r="B27" s="0" t="s">
        <v>175</v>
      </c>
      <c r="C27" s="0" t="s">
        <v>142</v>
      </c>
    </row>
    <row r="28" customFormat="false" ht="15" hidden="false" customHeight="false" outlineLevel="0" collapsed="false">
      <c r="A28" s="0" t="s">
        <v>176</v>
      </c>
      <c r="B28" s="0" t="s">
        <v>177</v>
      </c>
      <c r="C28" s="0" t="s">
        <v>142</v>
      </c>
    </row>
    <row r="29" customFormat="false" ht="15" hidden="false" customHeight="false" outlineLevel="0" collapsed="false">
      <c r="A29" s="0" t="s">
        <v>178</v>
      </c>
      <c r="B29" s="0" t="s">
        <v>179</v>
      </c>
      <c r="C29" s="0" t="s">
        <v>142</v>
      </c>
    </row>
    <row r="30" customFormat="false" ht="15" hidden="false" customHeight="false" outlineLevel="0" collapsed="false">
      <c r="A30" s="0" t="s">
        <v>180</v>
      </c>
      <c r="B30" s="0" t="s">
        <v>181</v>
      </c>
      <c r="C30" s="0" t="s">
        <v>182</v>
      </c>
    </row>
    <row r="31" customFormat="false" ht="15" hidden="false" customHeight="false" outlineLevel="0" collapsed="false">
      <c r="A31" s="0" t="s">
        <v>183</v>
      </c>
      <c r="B31" s="0" t="s">
        <v>184</v>
      </c>
      <c r="C31" s="0" t="s">
        <v>185</v>
      </c>
    </row>
    <row r="32" customFormat="false" ht="15" hidden="false" customHeight="false" outlineLevel="0" collapsed="false">
      <c r="A32" s="0" t="s">
        <v>186</v>
      </c>
      <c r="B32" s="0" t="s">
        <v>187</v>
      </c>
      <c r="C32" s="0" t="s">
        <v>188</v>
      </c>
    </row>
    <row r="33" customFormat="false" ht="15" hidden="false" customHeight="false" outlineLevel="0" collapsed="false">
      <c r="A33" s="0" t="s">
        <v>189</v>
      </c>
      <c r="B33" s="0" t="s">
        <v>190</v>
      </c>
      <c r="C33" s="0" t="s">
        <v>191</v>
      </c>
    </row>
    <row r="34" customFormat="false" ht="15" hidden="false" customHeight="false" outlineLevel="0" collapsed="false">
      <c r="A34" s="0" t="s">
        <v>192</v>
      </c>
      <c r="B34" s="0" t="s">
        <v>193</v>
      </c>
      <c r="C34" s="0" t="s">
        <v>194</v>
      </c>
    </row>
    <row r="35" customFormat="false" ht="15" hidden="false" customHeight="false" outlineLevel="0" collapsed="false">
      <c r="A35" s="0" t="s">
        <v>195</v>
      </c>
      <c r="B35" s="0" t="s">
        <v>196</v>
      </c>
      <c r="C35" s="0" t="s">
        <v>197</v>
      </c>
    </row>
    <row r="36" customFormat="false" ht="15" hidden="false" customHeight="false" outlineLevel="0" collapsed="false">
      <c r="A36" s="0" t="s">
        <v>198</v>
      </c>
      <c r="B36" s="0" t="s">
        <v>199</v>
      </c>
      <c r="C36" s="0" t="s">
        <v>200</v>
      </c>
    </row>
    <row r="37" customFormat="false" ht="15" hidden="false" customHeight="false" outlineLevel="0" collapsed="false">
      <c r="A37" s="0" t="s">
        <v>201</v>
      </c>
      <c r="B37" s="0" t="s">
        <v>202</v>
      </c>
      <c r="C37" s="0" t="s">
        <v>203</v>
      </c>
    </row>
    <row r="38" customFormat="false" ht="15" hidden="false" customHeight="false" outlineLevel="0" collapsed="false">
      <c r="A38" s="0" t="s">
        <v>204</v>
      </c>
      <c r="B38" s="0" t="s">
        <v>205</v>
      </c>
      <c r="C38" s="0" t="s">
        <v>206</v>
      </c>
    </row>
    <row r="39" customFormat="false" ht="15" hidden="false" customHeight="false" outlineLevel="0" collapsed="false">
      <c r="A39" s="0" t="s">
        <v>207</v>
      </c>
      <c r="B39" s="0" t="s">
        <v>208</v>
      </c>
      <c r="C39" s="0" t="s">
        <v>209</v>
      </c>
    </row>
    <row r="40" customFormat="false" ht="15" hidden="false" customHeight="false" outlineLevel="0" collapsed="false">
      <c r="A40" s="0" t="s">
        <v>210</v>
      </c>
      <c r="B40" s="0" t="s">
        <v>211</v>
      </c>
      <c r="C40" s="0" t="s">
        <v>212</v>
      </c>
    </row>
    <row r="41" customFormat="false" ht="15" hidden="false" customHeight="false" outlineLevel="0" collapsed="false">
      <c r="A41" s="0" t="s">
        <v>213</v>
      </c>
      <c r="B41" s="0" t="s">
        <v>214</v>
      </c>
      <c r="C41" s="0" t="s">
        <v>215</v>
      </c>
    </row>
    <row r="42" customFormat="false" ht="15" hidden="false" customHeight="false" outlineLevel="0" collapsed="false">
      <c r="A42" s="0" t="s">
        <v>216</v>
      </c>
      <c r="B42" s="0" t="s">
        <v>217</v>
      </c>
      <c r="C42" s="0" t="s">
        <v>142</v>
      </c>
    </row>
    <row r="43" customFormat="false" ht="15" hidden="false" customHeight="false" outlineLevel="0" collapsed="false">
      <c r="A43" s="0" t="s">
        <v>218</v>
      </c>
      <c r="B43" s="0" t="s">
        <v>219</v>
      </c>
      <c r="C43" s="0" t="s">
        <v>142</v>
      </c>
    </row>
    <row r="44" customFormat="false" ht="15" hidden="false" customHeight="false" outlineLevel="0" collapsed="false">
      <c r="A44" s="0" t="s">
        <v>220</v>
      </c>
      <c r="B44" s="0" t="s">
        <v>221</v>
      </c>
      <c r="C44" s="0" t="s">
        <v>142</v>
      </c>
    </row>
    <row r="45" customFormat="false" ht="15" hidden="false" customHeight="false" outlineLevel="0" collapsed="false">
      <c r="A45" s="0" t="s">
        <v>222</v>
      </c>
      <c r="B45" s="0" t="s">
        <v>223</v>
      </c>
      <c r="C45" s="0" t="s">
        <v>224</v>
      </c>
    </row>
    <row r="46" customFormat="false" ht="15" hidden="false" customHeight="false" outlineLevel="0" collapsed="false">
      <c r="A46" s="0" t="s">
        <v>225</v>
      </c>
      <c r="B46" s="0" t="s">
        <v>226</v>
      </c>
      <c r="C46" s="0" t="s">
        <v>227</v>
      </c>
    </row>
    <row r="47" customFormat="false" ht="15" hidden="false" customHeight="false" outlineLevel="0" collapsed="false">
      <c r="A47" s="0" t="s">
        <v>228</v>
      </c>
      <c r="B47" s="0" t="s">
        <v>229</v>
      </c>
      <c r="C47" s="0" t="s">
        <v>230</v>
      </c>
    </row>
    <row r="48" customFormat="false" ht="15" hidden="false" customHeight="false" outlineLevel="0" collapsed="false">
      <c r="A48" s="0" t="s">
        <v>231</v>
      </c>
      <c r="B48" s="0" t="s">
        <v>123</v>
      </c>
      <c r="C48" s="0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2026-10-21T18:39:37Z</dcterms:created>
  <dc:creator>openpyxl</dc:creator>
  <dc:description/>
  <dc:language>en-US</dc:language>
  <cp:lastModifiedBy/>
  <dcterms:modified xsi:type="dcterms:W3CDTF">2026-10-21T18:39:37Z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