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shboard" sheetId="1" state="visible" r:id="rId3"/>
    <sheet name="Read me" sheetId="2" state="visible" r:id="rId4"/>
    <sheet name="PivotData" sheetId="3" state="visible" r:id="rId5"/>
    <sheet name="SalesData" sheetId="4" state="visible" r:id="rId6"/>
    <sheet name="Lists" sheetId="5" state="visible" r:id="rId7"/>
    <sheet name="Pivot plan" sheetId="6" state="visible" r:id="rId8"/>
    <sheet name="Formulas used" sheetId="7" state="visible" r:id="rId9"/>
  </sheets>
  <definedNames>
    <definedName function="false" hidden="false" localSheetId="0" name="_xlnm.Print_Area" vbProcedure="false">Dashboard!$A$1:$N$43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<sst xmlns="http://schemas.openxmlformats.org/spreadsheetml/2006/main" count="312" uniqueCount="197">
  <si>
    <t xml:space="preserve">Sales Performance Dashboard  ·  Jan–Mar 2026  ·  made-up data</t>
  </si>
  <si>
    <t xml:space="preserve">City</t>
  </si>
  <si>
    <t xml:space="preserve">All</t>
  </si>
  <si>
    <t xml:space="preserve">Category</t>
  </si>
  <si>
    <t xml:space="preserve">Month</t>
  </si>
  <si>
    <t xml:space="preserve">Total Revenue</t>
  </si>
  <si>
    <t xml:space="preserve">Total Profit</t>
  </si>
  <si>
    <t xml:space="preserve">Total Orders</t>
  </si>
  <si>
    <t xml:space="preserve">Profit Margin</t>
  </si>
  <si>
    <t xml:space="preserve">Sum of Revenue for the rows in view</t>
  </si>
  <si>
    <t xml:space="preserve">Sum of Profit for the rows in view</t>
  </si>
  <si>
    <t xml:space="preserve">Count of orders in view</t>
  </si>
  <si>
    <t xml:space="preserve">Total profit ÷ total revenue</t>
  </si>
  <si>
    <t xml:space="preserve">Rows in view:</t>
  </si>
  <si>
    <t xml:space="preserve">Finished sales dashboard (ravindrabagale.com/excel)</t>
  </si>
  <si>
    <t xml:space="preserve">Made-up data for practice. Every city figure, order and amount is made up.</t>
  </si>
  <si>
    <t xml:space="preserve">Sheet Dashboard: 4 KPI cards, 4 charts and 3 yellow drop-down filters (City, Category, Month).</t>
  </si>
  <si>
    <t xml:space="preserve">In this file the summaries are built with formulas, so it opens in any Excel version and in LibreOffice.</t>
  </si>
  <si>
    <t xml:space="preserve">The drop-downs do the job of the City and Category slicers and the Order_Date timeline.</t>
  </si>
  <si>
    <t xml:space="preserve">In your own file, build the same dashboard with real PivotTables, slicers and a timeline by following the chapter.</t>
  </si>
  <si>
    <t xml:space="preserve">Sheet PivotData: the 4 summary tables that feed the charts (same layout as the PivotTables in the chapter).</t>
  </si>
  <si>
    <t xml:space="preserve">Sheet SalesData: 24 orders. The Inc column (formula) is 1 when a row matches the filters.</t>
  </si>
  <si>
    <t xml:space="preserve">Sheet Formulas used: every formula, cell by cell.</t>
  </si>
  <si>
    <t xml:space="preserve">Chart 1: revenue by month</t>
  </si>
  <si>
    <t xml:space="preserve">Row Labels</t>
  </si>
  <si>
    <t xml:space="preserve">Sum of Revenue</t>
  </si>
  <si>
    <t xml:space="preserve">Sum of Profit</t>
  </si>
  <si>
    <t xml:space="preserve">Jan</t>
  </si>
  <si>
    <t xml:space="preserve">Feb</t>
  </si>
  <si>
    <t xml:space="preserve">Mar</t>
  </si>
  <si>
    <t xml:space="preserve">Grand Total</t>
  </si>
  <si>
    <t xml:space="preserve">Chart 2: revenue by category</t>
  </si>
  <si>
    <t xml:space="preserve">Electronics</t>
  </si>
  <si>
    <t xml:space="preserve">Fashion</t>
  </si>
  <si>
    <t xml:space="preserve">Grocery</t>
  </si>
  <si>
    <t xml:space="preserve">Chart 3 and 4: revenue and profit by city</t>
  </si>
  <si>
    <t xml:space="preserve">Nagpur</t>
  </si>
  <si>
    <t xml:space="preserve">Nashik</t>
  </si>
  <si>
    <t xml:space="preserve">Pune</t>
  </si>
  <si>
    <t xml:space="preserve">Solapur</t>
  </si>
  <si>
    <t xml:space="preserve">Order_ID</t>
  </si>
  <si>
    <t xml:space="preserve">Order_Date</t>
  </si>
  <si>
    <t xml:space="preserve">Revenue</t>
  </si>
  <si>
    <t xml:space="preserve">Profit</t>
  </si>
  <si>
    <t xml:space="preserve">Inc</t>
  </si>
  <si>
    <t xml:space="preserve">ORD2001</t>
  </si>
  <si>
    <t xml:space="preserve">ORD2002</t>
  </si>
  <si>
    <t xml:space="preserve">ORD2003</t>
  </si>
  <si>
    <t xml:space="preserve">ORD2004</t>
  </si>
  <si>
    <t xml:space="preserve">ORD2005</t>
  </si>
  <si>
    <t xml:space="preserve">ORD2006</t>
  </si>
  <si>
    <t xml:space="preserve">ORD2007</t>
  </si>
  <si>
    <t xml:space="preserve">ORD2008</t>
  </si>
  <si>
    <t xml:space="preserve">ORD2009</t>
  </si>
  <si>
    <t xml:space="preserve">ORD2010</t>
  </si>
  <si>
    <t xml:space="preserve">ORD2011</t>
  </si>
  <si>
    <t xml:space="preserve">ORD2012</t>
  </si>
  <si>
    <t xml:space="preserve">ORD2013</t>
  </si>
  <si>
    <t xml:space="preserve">ORD2014</t>
  </si>
  <si>
    <t xml:space="preserve">ORD2015</t>
  </si>
  <si>
    <t xml:space="preserve">ORD2016</t>
  </si>
  <si>
    <t xml:space="preserve">ORD2017</t>
  </si>
  <si>
    <t xml:space="preserve">ORD2018</t>
  </si>
  <si>
    <t xml:space="preserve">ORD2019</t>
  </si>
  <si>
    <t xml:space="preserve">ORD2020</t>
  </si>
  <si>
    <t xml:space="preserve">ORD2021</t>
  </si>
  <si>
    <t xml:space="preserve">ORD2022</t>
  </si>
  <si>
    <t xml:space="preserve">ORD2023</t>
  </si>
  <si>
    <t xml:space="preserve">ORD2024</t>
  </si>
  <si>
    <t xml:space="preserve">Month filter list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</si>
  <si>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</si>
  <si>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</si>
  <si>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</si>
  <si>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</si>
  <si>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</si>
  <si>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</si>
  <si>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</si>
  <si>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</si>
  <si>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</si>
  <si>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Pivot</t>
  </si>
  <si>
    <t xml:space="preserve">Sheet</t>
  </si>
  <si>
    <t xml:space="preserve">Rows</t>
  </si>
  <si>
    <t xml:space="preserve">Values</t>
  </si>
  <si>
    <t xml:space="preserve">Show it as</t>
  </si>
  <si>
    <t xml:space="preserve">KPI 1 Revenue</t>
  </si>
  <si>
    <t xml:space="preserve">PivotData</t>
  </si>
  <si>
    <t xml:space="preserve">(empty)</t>
  </si>
  <si>
    <t xml:space="preserve">KPI card</t>
  </si>
  <si>
    <t xml:space="preserve">KPI 2 Profit</t>
  </si>
  <si>
    <t xml:space="preserve">KPI 3 Orders</t>
  </si>
  <si>
    <t xml:space="preserve">Count of Order_ID</t>
  </si>
  <si>
    <t xml:space="preserve">KPI 4 Margin</t>
  </si>
  <si>
    <t xml:space="preserve">Dashboard</t>
  </si>
  <si>
    <t xml:space="preserve">(formula)</t>
  </si>
  <si>
    <t xml:space="preserve">Profit ÷ Revenue</t>
  </si>
  <si>
    <t xml:space="preserve">Chart 1</t>
  </si>
  <si>
    <t xml:space="preserve">Order_Date (Months)</t>
  </si>
  <si>
    <t xml:space="preserve">Line chart</t>
  </si>
  <si>
    <t xml:space="preserve">Chart 2</t>
  </si>
  <si>
    <t xml:space="preserve">Clustered Column</t>
  </si>
  <si>
    <t xml:space="preserve">Chart 3</t>
  </si>
  <si>
    <t xml:space="preserve">Clustered Bar</t>
  </si>
  <si>
    <t xml:space="preserve">Chart 4</t>
  </si>
  <si>
    <t xml:space="preserve">Sum of Revenue + Sum of Profit (its own pivot)</t>
  </si>
  <si>
    <t xml:space="preserve">Slicers</t>
  </si>
  <si>
    <t xml:space="preserve">City, Category</t>
  </si>
  <si>
    <t xml:space="preserve">connected to all 7 pivots</t>
  </si>
  <si>
    <t xml:space="preserve">Report Connections</t>
  </si>
  <si>
    <t xml:space="preserve">Timeline</t>
  </si>
  <si>
    <t xml:space="preserve">Cell</t>
  </si>
  <si>
    <t xml:space="preserve">Formula</t>
  </si>
  <si>
    <t xml:space="preserve">What it does</t>
  </si>
  <si>
    <t xml:space="preserve">SalesData!G2 (copied down to G25)</t>
  </si>
  <si>
    <t xml:space="preserve"> =IF(AND(OR(Dashboard!$C$4="All",C2=Dashboard!$C$4),OR(Dashboard!$F$4="All",D2=Dashboard!$F$4),OR(Dashboard!$I$4="All",INDEX(Lists!$C$2:$C$13,MONTH(B2))=Dashboard!$I$4)),1,0)</t>
  </si>
  <si>
    <t xml:space="preserve">Inc = 1 when the row matches the City, Category and Month picked on the Dashboard (or the pick is All). Acts like a slicer.</t>
  </si>
  <si>
    <t xml:space="preserve">Dashboard!B8</t>
  </si>
  <si>
    <t xml:space="preserve"> =SUMIFS(SalesData!$E$2:$E$25,SalesData!$G$2:$G$25,1)</t>
  </si>
  <si>
    <t xml:space="preserve">Dashboard!E8</t>
  </si>
  <si>
    <t xml:space="preserve"> =SUMIFS(SalesData!$F$2:$F$25,SalesData!$G$2:$G$25,1)</t>
  </si>
  <si>
    <t xml:space="preserve">Dashboard!H8</t>
  </si>
  <si>
    <t xml:space="preserve"> =SUM(SalesData!$G$2:$G$25)</t>
  </si>
  <si>
    <t xml:space="preserve">Dashboard!K8</t>
  </si>
  <si>
    <t xml:space="preserve"> =IF(B8=0,0,E8/B8)</t>
  </si>
  <si>
    <t xml:space="preserve">Dashboard!C11</t>
  </si>
  <si>
    <t xml:space="preserve">How many SalesData rows match the 3 filters</t>
  </si>
  <si>
    <t xml:space="preserve">PivotData!B3</t>
  </si>
  <si>
    <t xml:space="preserve"> =SUMPRODUCT((MONTH(SalesData!$B$2:$B$25)=1)*SalesData!$G$2:$G$25*SalesData!$E$2:$E$25)</t>
  </si>
  <si>
    <t xml:space="preserve">Revenue for Jan, rows in view only</t>
  </si>
  <si>
    <t xml:space="preserve">PivotData!C3</t>
  </si>
  <si>
    <t xml:space="preserve"> =SUMPRODUCT((MONTH(SalesData!$B$2:$B$25)=1)*SalesData!$G$2:$G$25*SalesData!$F$2:$F$25)</t>
  </si>
  <si>
    <t xml:space="preserve">Profit for Jan, rows in view only</t>
  </si>
  <si>
    <t xml:space="preserve">PivotData!B4</t>
  </si>
  <si>
    <t xml:space="preserve"> =SUMPRODUCT((MONTH(SalesData!$B$2:$B$25)=2)*SalesData!$G$2:$G$25*SalesData!$E$2:$E$25)</t>
  </si>
  <si>
    <t xml:space="preserve">Revenue for Feb, rows in view only</t>
  </si>
  <si>
    <t xml:space="preserve">PivotData!C4</t>
  </si>
  <si>
    <t xml:space="preserve"> =SUMPRODUCT((MONTH(SalesData!$B$2:$B$25)=2)*SalesData!$G$2:$G$25*SalesData!$F$2:$F$25)</t>
  </si>
  <si>
    <t xml:space="preserve">Profit for Feb, rows in view only</t>
  </si>
  <si>
    <t xml:space="preserve">PivotData!B5</t>
  </si>
  <si>
    <t xml:space="preserve"> =SUMPRODUCT((MONTH(SalesData!$B$2:$B$25)=3)*SalesData!$G$2:$G$25*SalesData!$E$2:$E$25)</t>
  </si>
  <si>
    <t xml:space="preserve">Revenue for Mar, rows in view only</t>
  </si>
  <si>
    <t xml:space="preserve">PivotData!C5</t>
  </si>
  <si>
    <t xml:space="preserve"> =SUMPRODUCT((MONTH(SalesData!$B$2:$B$25)=3)*SalesData!$G$2:$G$25*SalesData!$F$2:$F$25)</t>
  </si>
  <si>
    <t xml:space="preserve">Profit for Mar, rows in view only</t>
  </si>
  <si>
    <t xml:space="preserve">PivotData!B6</t>
  </si>
  <si>
    <t xml:space="preserve"> =SUM(B3:B5)</t>
  </si>
  <si>
    <t xml:space="preserve">PivotData!C6</t>
  </si>
  <si>
    <t xml:space="preserve"> =SUM(C3:C5)</t>
  </si>
  <si>
    <t xml:space="preserve">PivotData!B10</t>
  </si>
  <si>
    <t xml:space="preserve"> =SUMIFS(SalesData!$E$2:$E$25,SalesData!$D$2:$D$25,A10,SalesData!$G$2:$G$25,1)</t>
  </si>
  <si>
    <t xml:space="preserve">Revenue for Electronics, rows in view only</t>
  </si>
  <si>
    <t xml:space="preserve">PivotData!C10</t>
  </si>
  <si>
    <t xml:space="preserve"> =SUMIFS(SalesData!$F$2:$F$25,SalesData!$D$2:$D$25,A10,SalesData!$G$2:$G$25,1)</t>
  </si>
  <si>
    <t xml:space="preserve">Profit for Electronics, rows in view only</t>
  </si>
  <si>
    <t xml:space="preserve">PivotData!B11</t>
  </si>
  <si>
    <t xml:space="preserve"> =SUMIFS(SalesData!$E$2:$E$25,SalesData!$D$2:$D$25,A11,SalesData!$G$2:$G$25,1)</t>
  </si>
  <si>
    <t xml:space="preserve">Revenue for Fashion, rows in view only</t>
  </si>
  <si>
    <t xml:space="preserve">PivotData!C11</t>
  </si>
  <si>
    <t xml:space="preserve"> =SUMIFS(SalesData!$F$2:$F$25,SalesData!$D$2:$D$25,A11,SalesData!$G$2:$G$25,1)</t>
  </si>
  <si>
    <t xml:space="preserve">Profit for Fashion, rows in view only</t>
  </si>
  <si>
    <t xml:space="preserve">PivotData!B12</t>
  </si>
  <si>
    <t xml:space="preserve"> =SUMIFS(SalesData!$E$2:$E$25,SalesData!$D$2:$D$25,A12,SalesData!$G$2:$G$25,1)</t>
  </si>
  <si>
    <t xml:space="preserve">Revenue for Grocery, rows in view only</t>
  </si>
  <si>
    <t xml:space="preserve">PivotData!C12</t>
  </si>
  <si>
    <t xml:space="preserve"> =SUMIFS(SalesData!$F$2:$F$25,SalesData!$D$2:$D$25,A12,SalesData!$G$2:$G$25,1)</t>
  </si>
  <si>
    <t xml:space="preserve">Profit for Grocery, rows in view only</t>
  </si>
  <si>
    <t xml:space="preserve">PivotData!B13</t>
  </si>
  <si>
    <t xml:space="preserve"> =SUM(B10:B12)</t>
  </si>
  <si>
    <t xml:space="preserve">PivotData!C13</t>
  </si>
  <si>
    <t xml:space="preserve"> =SUM(C10:C12)</t>
  </si>
  <si>
    <t xml:space="preserve">PivotData!B17</t>
  </si>
  <si>
    <t xml:space="preserve"> =SUMIFS(SalesData!$E$2:$E$25,SalesData!$C$2:$C$25,A17,SalesData!$G$2:$G$25,1)</t>
  </si>
  <si>
    <t xml:space="preserve">Revenue for Nagpur, rows in view only</t>
  </si>
  <si>
    <t xml:space="preserve">PivotData!C17</t>
  </si>
  <si>
    <t xml:space="preserve"> =SUMIFS(SalesData!$F$2:$F$25,SalesData!$C$2:$C$25,A17,SalesData!$G$2:$G$25,1)</t>
  </si>
  <si>
    <t xml:space="preserve">Profit for Nagpur, rows in view only</t>
  </si>
  <si>
    <t xml:space="preserve">PivotData!B18</t>
  </si>
  <si>
    <t xml:space="preserve"> =SUMIFS(SalesData!$E$2:$E$25,SalesData!$C$2:$C$25,A18,SalesData!$G$2:$G$25,1)</t>
  </si>
  <si>
    <t xml:space="preserve">Revenue for Nashik, rows in view only</t>
  </si>
  <si>
    <t xml:space="preserve">PivotData!C18</t>
  </si>
  <si>
    <t xml:space="preserve"> =SUMIFS(SalesData!$F$2:$F$25,SalesData!$C$2:$C$25,A18,SalesData!$G$2:$G$25,1)</t>
  </si>
  <si>
    <t xml:space="preserve">Profit for Nashik, rows in view only</t>
  </si>
  <si>
    <t xml:space="preserve">PivotData!B19</t>
  </si>
  <si>
    <t xml:space="preserve"> =SUMIFS(SalesData!$E$2:$E$25,SalesData!$C$2:$C$25,A19,SalesData!$G$2:$G$25,1)</t>
  </si>
  <si>
    <t xml:space="preserve">Revenue for Pune, rows in view only</t>
  </si>
  <si>
    <t xml:space="preserve">PivotData!C19</t>
  </si>
  <si>
    <t xml:space="preserve"> =SUMIFS(SalesData!$F$2:$F$25,SalesData!$C$2:$C$25,A19,SalesData!$G$2:$G$25,1)</t>
  </si>
  <si>
    <t xml:space="preserve">Profit for Pune, rows in view only</t>
  </si>
  <si>
    <t xml:space="preserve">PivotData!B20</t>
  </si>
  <si>
    <t xml:space="preserve"> =SUMIFS(SalesData!$E$2:$E$25,SalesData!$C$2:$C$25,A20,SalesData!$G$2:$G$25,1)</t>
  </si>
  <si>
    <t xml:space="preserve">Revenue for Solapur, rows in view only</t>
  </si>
  <si>
    <t xml:space="preserve">PivotData!C20</t>
  </si>
  <si>
    <t xml:space="preserve"> =SUMIFS(SalesData!$F$2:$F$25,SalesData!$C$2:$C$25,A20,SalesData!$G$2:$G$25,1)</t>
  </si>
  <si>
    <t xml:space="preserve">Profit for Solapur, rows in view only</t>
  </si>
  <si>
    <t xml:space="preserve">PivotData!B21</t>
  </si>
  <si>
    <t xml:space="preserve"> =SUM(B17:B20)</t>
  </si>
  <si>
    <t xml:space="preserve">PivotData!C21</t>
  </si>
  <si>
    <t xml:space="preserve"> =SUM(C17:C20)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</si>
</sst>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₹#,##0"/>
    <numFmt numFmtId="166" formatCode="0"/>
    <numFmt numFmtId="167" formatCode="0.0%"/>
    <numFmt numFmtId="168" formatCode="#,##0"/>
    <numFmt numFmtId="169" formatCode="dd\-mm\-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i val="true"/>
      <sz val="8"/>
      <color rgb="FF595959"/>
      <name val="Cambria"/>
      <family val="0"/>
      <charset val="1"/>
    </font>
    <font>
      <b val="true"/>
      <sz val="20"/>
      <color rgb="FF0B3D24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4"/>
      <color rgb="FF0B3D24"/>
      <name val="Cambri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B3D24"/>
        <bgColor rgb="FF333333"/>
      </patternFill>
    </fill>
    <fill>
      <patternFill patternType="solid">
        <fgColor rgb="FFFFF2CC"/>
        <bgColor rgb="FFE2EFDA"/>
      </patternFill>
    </fill>
    <fill>
      <patternFill patternType="solid">
        <fgColor rgb="FF107C41"/>
        <bgColor rgb="FF008080"/>
      </patternFill>
    </fill>
    <fill>
      <patternFill patternType="solid">
        <fgColor rgb="FFE2EFDA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9D08E"/>
      </left>
      <right style="thin">
        <color rgb="FFA9D08E"/>
      </right>
      <top style="thin">
        <color rgb="FFA9D08E"/>
      </top>
      <bottom style="thin">
        <color rgb="FFA9D08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b val="1"/>
        <color rgb="FFC00000"/>
        <sz val="20"/>
      </font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E2EFDA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07C41"/>
      <rgbColor rgb="FFA9D08E"/>
      <rgbColor rgb="FF878787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5A623"/>
      <rgbColor rgb="FFFF6600"/>
      <rgbColor rgb="FF595959"/>
      <rgbColor rgb="FF969696"/>
      <rgbColor rgb="FF003366"/>
      <rgbColor rgb="FF339966"/>
      <rgbColor rgb="FF0B3D2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Monthly Revenue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PivotData!B2</c:f>
              <c:strCache>
                <c:ptCount val="1"/>
                <c:pt idx="0">
                  <c:v>Sum of Revenue</c:v>
                </c:pt>
              </c:strCache>
            </c:strRef>
          </c:tx>
          <c:spPr>
            <a:solidFill>
              <a:srgbClr val="107c41"/>
            </a:solidFill>
            <a:ln w="28440">
              <a:solidFill>
                <a:srgbClr val="107c4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2844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PivotData!$A$3:$A$5</c:f>
              <c:strCache>
                <c:ptCount val="3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</c:strCache>
            </c:strRef>
          </c:cat>
          <c:val>
            <c:numRef>
              <c:f>PivotData!$B$3:$B$5</c:f>
              <c:numCache>
                <c:formatCode>#,##0</c:formatCode>
                <c:ptCount val="3"/>
                <c:pt idx="0">
                  <c:v>127000</c:v>
                </c:pt>
                <c:pt idx="1">
                  <c:v>146000</c:v>
                </c:pt>
                <c:pt idx="2">
                  <c:v>152000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75669521"/>
        <c:axId val="77865891"/>
      </c:lineChart>
      <c:catAx>
        <c:axId val="7566952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7865891"/>
        <c:crosses val="autoZero"/>
        <c:auto val="1"/>
        <c:lblAlgn val="ctr"/>
        <c:lblOffset val="100"/>
        <c:noMultiLvlLbl val="0"/>
      </c:catAx>
      <c:valAx>
        <c:axId val="77865891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566952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Revenue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PivotData!B9</c:f>
              <c:strCache>
                <c:ptCount val="1"/>
                <c:pt idx="0">
                  <c:v>Sum of Revenue</c:v>
                </c:pt>
              </c:strCache>
            </c:strRef>
          </c:tx>
          <c:spPr>
            <a:solidFill>
              <a:srgbClr val="107c41"/>
            </a:solidFill>
            <a:ln w="0">
              <a:solidFill>
                <a:srgbClr val="107c41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>
                  <a:solidFill>
                    <a:srgbClr val="107c41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PivotData!$A$10:$A$12</c:f>
              <c:strCache>
                <c:ptCount val="3"/>
                <c:pt idx="0">
                  <c:v>Electronics</c:v>
                </c:pt>
                <c:pt idx="1">
                  <c:v>Fashion</c:v>
                </c:pt>
                <c:pt idx="2">
                  <c:v>Grocery</c:v>
                </c:pt>
              </c:strCache>
            </c:strRef>
          </c:cat>
          <c:val>
            <c:numRef>
              <c:f>PivotData!$B$10:$B$12</c:f>
              <c:numCache>
                <c:formatCode>#,##0</c:formatCode>
                <c:ptCount val="3"/>
                <c:pt idx="0">
                  <c:v>243000</c:v>
                </c:pt>
                <c:pt idx="1">
                  <c:v>99000</c:v>
                </c:pt>
                <c:pt idx="2">
                  <c:v>83000</c:v>
                </c:pt>
              </c:numCache>
            </c:numRef>
          </c:val>
        </c:ser>
        <c:gapWidth val="150"/>
        <c:overlap val="0"/>
        <c:axId val="17865370"/>
        <c:axId val="79593757"/>
      </c:barChart>
      <c:catAx>
        <c:axId val="1786537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9593757"/>
        <c:crosses val="autoZero"/>
        <c:auto val="1"/>
        <c:lblAlgn val="ctr"/>
        <c:lblOffset val="100"/>
        <c:noMultiLvlLbl val="0"/>
      </c:catAx>
      <c:valAx>
        <c:axId val="7959375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786537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Revenue by City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PivotData!B16</c:f>
              <c:strCache>
                <c:ptCount val="1"/>
                <c:pt idx="0">
                  <c:v>Sum of Revenue</c:v>
                </c:pt>
              </c:strCache>
            </c:strRef>
          </c:tx>
          <c:spPr>
            <a:solidFill>
              <a:srgbClr val="107c41"/>
            </a:solidFill>
            <a:ln w="0">
              <a:solidFill>
                <a:srgbClr val="107c41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>
                  <a:solidFill>
                    <a:srgbClr val="107c41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PivotData!$A$17:$A$20</c:f>
              <c:strCache>
                <c:ptCount val="4"/>
                <c:pt idx="0">
                  <c:v>Nagpur</c:v>
                </c:pt>
                <c:pt idx="1">
                  <c:v>Nashik</c:v>
                </c:pt>
                <c:pt idx="2">
                  <c:v>Pune</c:v>
                </c:pt>
                <c:pt idx="3">
                  <c:v>Solapur</c:v>
                </c:pt>
              </c:strCache>
            </c:strRef>
          </c:cat>
          <c:val>
            <c:numRef>
              <c:f>PivotData!$B$17:$B$20</c:f>
              <c:numCache>
                <c:formatCode>#,##0</c:formatCode>
                <c:ptCount val="4"/>
                <c:pt idx="0">
                  <c:v>71000</c:v>
                </c:pt>
                <c:pt idx="1">
                  <c:v>104000</c:v>
                </c:pt>
                <c:pt idx="2">
                  <c:v>194000</c:v>
                </c:pt>
                <c:pt idx="3">
                  <c:v>56000</c:v>
                </c:pt>
              </c:numCache>
            </c:numRef>
          </c:val>
        </c:ser>
        <c:gapWidth val="150"/>
        <c:overlap val="0"/>
        <c:axId val="66376515"/>
        <c:axId val="63801194"/>
      </c:barChart>
      <c:catAx>
        <c:axId val="663765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3801194"/>
        <c:crosses val="autoZero"/>
        <c:auto val="1"/>
        <c:lblAlgn val="ctr"/>
        <c:lblOffset val="100"/>
        <c:noMultiLvlLbl val="0"/>
      </c:catAx>
      <c:valAx>
        <c:axId val="6380119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637651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Revenue vs Profit by City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PivotData!B16</c:f>
              <c:strCache>
                <c:ptCount val="1"/>
                <c:pt idx="0">
                  <c:v>Sum of Revenue</c:v>
                </c:pt>
              </c:strCache>
            </c:strRef>
          </c:tx>
          <c:spPr>
            <a:solidFill>
              <a:srgbClr val="107c41"/>
            </a:solidFill>
            <a:ln w="0">
              <a:solidFill>
                <a:srgbClr val="107c41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>
                  <a:solidFill>
                    <a:srgbClr val="107c41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PivotData!$A$17:$A$20</c:f>
              <c:strCache>
                <c:ptCount val="4"/>
                <c:pt idx="0">
                  <c:v>Nagpur</c:v>
                </c:pt>
                <c:pt idx="1">
                  <c:v>Nashik</c:v>
                </c:pt>
                <c:pt idx="2">
                  <c:v>Pune</c:v>
                </c:pt>
                <c:pt idx="3">
                  <c:v>Solapur</c:v>
                </c:pt>
              </c:strCache>
            </c:strRef>
          </c:cat>
          <c:val>
            <c:numRef>
              <c:f>PivotData!$B$17:$B$20</c:f>
              <c:numCache>
                <c:formatCode>#,##0</c:formatCode>
                <c:ptCount val="4"/>
                <c:pt idx="0">
                  <c:v>71000</c:v>
                </c:pt>
                <c:pt idx="1">
                  <c:v>104000</c:v>
                </c:pt>
                <c:pt idx="2">
                  <c:v>194000</c:v>
                </c:pt>
                <c:pt idx="3">
                  <c:v>56000</c:v>
                </c:pt>
              </c:numCache>
            </c:numRef>
          </c:val>
        </c:ser>
        <c:ser>
          <c:idx val="1"/>
          <c:order val="1"/>
          <c:tx>
            <c:strRef>
              <c:f>PivotData!C16</c:f>
              <c:strCache>
                <c:ptCount val="1"/>
                <c:pt idx="0">
                  <c:v>Sum of Profit</c:v>
                </c:pt>
              </c:strCache>
            </c:strRef>
          </c:tx>
          <c:spPr>
            <a:solidFill>
              <a:srgbClr val="f5a623"/>
            </a:solidFill>
            <a:ln w="0">
              <a:solidFill>
                <a:srgbClr val="f5a623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>
                  <a:solidFill>
                    <a:srgbClr val="f5a623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PivotData!$A$17:$A$20</c:f>
              <c:strCache>
                <c:ptCount val="4"/>
                <c:pt idx="0">
                  <c:v>Nagpur</c:v>
                </c:pt>
                <c:pt idx="1">
                  <c:v>Nashik</c:v>
                </c:pt>
                <c:pt idx="2">
                  <c:v>Pune</c:v>
                </c:pt>
                <c:pt idx="3">
                  <c:v>Solapur</c:v>
                </c:pt>
              </c:strCache>
            </c:strRef>
          </c:cat>
          <c:val>
            <c:numRef>
              <c:f>PivotData!$C$17:$C$20</c:f>
              <c:numCache>
                <c:formatCode>#,##0</c:formatCode>
                <c:ptCount val="4"/>
                <c:pt idx="0">
                  <c:v>13710</c:v>
                </c:pt>
                <c:pt idx="1">
                  <c:v>16950</c:v>
                </c:pt>
                <c:pt idx="2">
                  <c:v>30300</c:v>
                </c:pt>
                <c:pt idx="3">
                  <c:v>10350</c:v>
                </c:pt>
              </c:numCache>
            </c:numRef>
          </c:val>
        </c:ser>
        <c:gapWidth val="150"/>
        <c:overlap val="0"/>
        <c:axId val="45861418"/>
        <c:axId val="64014510"/>
      </c:barChart>
      <c:catAx>
        <c:axId val="4586141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4014510"/>
        <c:crosses val="autoZero"/>
        <c:auto val="1"/>
        <c:lblAlgn val="ctr"/>
        <c:lblOffset val="100"/>
        <c:noMultiLvlLbl val="0"/>
      </c:catAx>
      <c:valAx>
        <c:axId val="6401451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586141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12</xdr:row>
      <xdr:rowOff>0</xdr:rowOff>
    </xdr:from>
    <xdr:to>
      <xdr:col>6</xdr:col>
      <xdr:colOff>587160</xdr:colOff>
      <xdr:row>25</xdr:row>
      <xdr:rowOff>43200</xdr:rowOff>
    </xdr:to>
    <xdr:graphicFrame>
      <xdr:nvGraphicFramePr>
        <xdr:cNvPr id="0" name="Chart 1"/>
        <xdr:cNvGraphicFramePr/>
      </xdr:nvGraphicFramePr>
      <xdr:xfrm>
        <a:off x="141120" y="2286000"/>
        <a:ext cx="4463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12</xdr:row>
      <xdr:rowOff>0</xdr:rowOff>
    </xdr:from>
    <xdr:to>
      <xdr:col>12</xdr:col>
      <xdr:colOff>587160</xdr:colOff>
      <xdr:row>25</xdr:row>
      <xdr:rowOff>43200</xdr:rowOff>
    </xdr:to>
    <xdr:graphicFrame>
      <xdr:nvGraphicFramePr>
        <xdr:cNvPr id="1" name="Chart 2"/>
        <xdr:cNvGraphicFramePr/>
      </xdr:nvGraphicFramePr>
      <xdr:xfrm>
        <a:off x="4793040" y="2286000"/>
        <a:ext cx="4463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27</xdr:row>
      <xdr:rowOff>0</xdr:rowOff>
    </xdr:from>
    <xdr:to>
      <xdr:col>6</xdr:col>
      <xdr:colOff>587160</xdr:colOff>
      <xdr:row>40</xdr:row>
      <xdr:rowOff>43200</xdr:rowOff>
    </xdr:to>
    <xdr:graphicFrame>
      <xdr:nvGraphicFramePr>
        <xdr:cNvPr id="2" name="Chart 3"/>
        <xdr:cNvGraphicFramePr/>
      </xdr:nvGraphicFramePr>
      <xdr:xfrm>
        <a:off x="141120" y="5143680"/>
        <a:ext cx="4463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7</xdr:col>
      <xdr:colOff>0</xdr:colOff>
      <xdr:row>27</xdr:row>
      <xdr:rowOff>0</xdr:rowOff>
    </xdr:from>
    <xdr:to>
      <xdr:col>12</xdr:col>
      <xdr:colOff>587160</xdr:colOff>
      <xdr:row>40</xdr:row>
      <xdr:rowOff>43200</xdr:rowOff>
    </xdr:to>
    <xdr:graphicFrame>
      <xdr:nvGraphicFramePr>
        <xdr:cNvPr id="3" name="Chart 4"/>
        <xdr:cNvGraphicFramePr/>
      </xdr:nvGraphicFramePr>
      <xdr:xfrm>
        <a:off x="4793040" y="5143680"/>
        <a:ext cx="4463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SalesData" displayName="SalesData" ref="A1:G25" headerRowCount="1" totalsRowCount="0" totalsRowShown="0">
  <autoFilter ref="A1:G25"/>
  <tableColumns count="7">
    <tableColumn id="1" name="Order_ID"/>
    <tableColumn id="2" name="Order_Date"/>
    <tableColumn id="3" name="City"/>
    <tableColumn id="4" name="Category"/>
    <tableColumn id="5" name="Revenue"/>
    <tableColumn id="6" name="Profit"/>
    <tableColumn id="7" name="Inc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M1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"/>
    <col collapsed="false" customWidth="true" hidden="false" outlineLevel="0" max="13" min="2" style="0" width="11"/>
    <col collapsed="false" customWidth="true" hidden="false" outlineLevel="0" max="14" min="14" style="0" width="2"/>
  </cols>
  <sheetData>
    <row r="1" customFormat="false" ht="15" hidden="false" customHeight="false" outlineLevel="0" collapsed="false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5" hidden="false" customHeight="false" outlineLevel="0" collapsed="false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customFormat="false" ht="15" hidden="false" customHeight="false" outlineLevel="0" collapsed="false">
      <c r="B4" s="2" t="s">
        <v>1</v>
      </c>
      <c r="C4" s="3" t="s">
        <v>2</v>
      </c>
      <c r="E4" s="2" t="s">
        <v>3</v>
      </c>
      <c r="F4" s="3" t="s">
        <v>2</v>
      </c>
      <c r="H4" s="2" t="s">
        <v>4</v>
      </c>
      <c r="I4" s="3" t="s">
        <v>2</v>
      </c>
    </row>
    <row r="6" customFormat="false" ht="15" hidden="false" customHeight="false" outlineLevel="0" collapsed="false">
      <c r="B6" s="4" t="s">
        <v>5</v>
      </c>
      <c r="C6" s="4"/>
      <c r="D6" s="4"/>
      <c r="E6" s="4" t="s">
        <v>6</v>
      </c>
      <c r="F6" s="4"/>
      <c r="G6" s="4"/>
      <c r="H6" s="4" t="s">
        <v>7</v>
      </c>
      <c r="I6" s="4"/>
      <c r="J6" s="4"/>
      <c r="K6" s="4" t="s">
        <v>8</v>
      </c>
      <c r="L6" s="4"/>
      <c r="M6" s="4"/>
    </row>
    <row r="7" customFormat="false" ht="15" hidden="false" customHeight="false" outlineLevel="0" collapsed="false">
      <c r="B7" s="5" t="s">
        <v>9</v>
      </c>
      <c r="C7" s="5"/>
      <c r="D7" s="5"/>
      <c r="E7" s="5" t="s">
        <v>10</v>
      </c>
      <c r="F7" s="5"/>
      <c r="G7" s="5"/>
      <c r="H7" s="5" t="s">
        <v>11</v>
      </c>
      <c r="I7" s="5"/>
      <c r="J7" s="5"/>
      <c r="K7" s="5" t="s">
        <v>12</v>
      </c>
      <c r="L7" s="5"/>
      <c r="M7" s="5"/>
    </row>
    <row r="8" customFormat="false" ht="15" hidden="false" customHeight="false" outlineLevel="0" collapsed="false">
      <c r="B8" s="6" t="n">
        <f aca="false">SUMIFS(SalesData!$E$2:$E$25,SalesData!$G$2:$G$25,1)</f>
        <v>425000</v>
      </c>
      <c r="C8" s="6"/>
      <c r="D8" s="6"/>
      <c r="E8" s="6" t="n">
        <f aca="false">SUMIFS(SalesData!$F$2:$F$25,SalesData!$G$2:$G$25,1)</f>
        <v>71310</v>
      </c>
      <c r="F8" s="6"/>
      <c r="G8" s="6"/>
      <c r="H8" s="7" t="n">
        <f aca="false">SUM(SalesData!$G$2:$G$25)</f>
        <v>24</v>
      </c>
      <c r="I8" s="7"/>
      <c r="J8" s="7"/>
      <c r="K8" s="8" t="n">
        <f aca="false">IF(B8=0,0,E8/B8)</f>
        <v>0.167788235294118</v>
      </c>
      <c r="L8" s="8"/>
      <c r="M8" s="8"/>
    </row>
    <row r="9" customFormat="false" ht="15" hidden="false" customHeight="false" outlineLevel="0" collapsed="false">
      <c r="B9" s="6"/>
      <c r="C9" s="6"/>
      <c r="D9" s="6"/>
      <c r="E9" s="6"/>
      <c r="F9" s="6"/>
      <c r="G9" s="6"/>
      <c r="H9" s="7"/>
      <c r="I9" s="7"/>
      <c r="J9" s="7"/>
      <c r="K9" s="8"/>
      <c r="L9" s="8"/>
      <c r="M9" s="8"/>
    </row>
    <row r="11" customFormat="false" ht="15" hidden="false" customHeight="false" outlineLevel="0" collapsed="false">
      <c r="B11" s="0" t="s">
        <v>13</v>
      </c>
      <c r="C11" s="9" t="n">
        <f aca="false">SUM(SalesData!$G$2:$G$25)</f>
        <v>24</v>
      </c>
    </row>
  </sheetData>
  <mergeCells count="13">
    <mergeCell ref="B1:M2"/>
    <mergeCell ref="B6:D6"/>
    <mergeCell ref="E6:G6"/>
    <mergeCell ref="H6:J6"/>
    <mergeCell ref="K6:M6"/>
    <mergeCell ref="B7:D7"/>
    <mergeCell ref="E7:G7"/>
    <mergeCell ref="H7:J7"/>
    <mergeCell ref="K7:M7"/>
    <mergeCell ref="B8:D9"/>
    <mergeCell ref="E8:G9"/>
    <mergeCell ref="H8:J9"/>
    <mergeCell ref="K8:M9"/>
  </mergeCells>
  <conditionalFormatting sqref="K8">
    <cfRule type="cellIs" priority="2" operator="lessThan" aboveAverage="0" equalAverage="0" bottom="0" percent="0" rank="0" text="" dxfId="0">
      <formula>0.15</formula>
    </cfRule>
  </conditionalFormatting>
  <dataValidations count="3">
    <dataValidation allowBlank="false" errorStyle="stop" operator="between" showDropDown="false" showErrorMessage="false" showInputMessage="false" sqref="C4" type="list">
      <formula1>Lists!$A$2:$A$6</formula1>
      <formula2>0</formula2>
    </dataValidation>
    <dataValidation allowBlank="false" errorStyle="stop" operator="between" showDropDown="false" showErrorMessage="false" showInputMessage="false" sqref="F4" type="list">
      <formula1>Lists!$B$2:$B$5</formula1>
      <formula2>0</formula2>
    </dataValidation>
    <dataValidation allowBlank="false" errorStyle="stop" operator="between" showDropDown="false" showErrorMessage="false" showInputMessage="false" sqref="I4" type="list">
      <formula1>Lists!$E$2:$E$5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0" t="s">
        <v>14</v>
      </c>
    </row>
    <row r="3" customFormat="false" ht="15" hidden="false" customHeight="false" outlineLevel="0" collapsed="false">
      <c r="A3" s="0" t="s">
        <v>15</v>
      </c>
    </row>
    <row r="4" customFormat="false" ht="15" hidden="false" customHeight="false" outlineLevel="0" collapsed="false">
      <c r="A4" s="0" t="s">
        <v>16</v>
      </c>
    </row>
    <row r="5" customFormat="false" ht="15" hidden="false" customHeight="false" outlineLevel="0" collapsed="false">
      <c r="A5" s="0" t="s">
        <v>17</v>
      </c>
    </row>
    <row r="6" customFormat="false" ht="15" hidden="false" customHeight="false" outlineLevel="0" collapsed="false">
      <c r="A6" s="0" t="s">
        <v>18</v>
      </c>
    </row>
    <row r="7" customFormat="false" ht="15" hidden="false" customHeight="false" outlineLevel="0" collapsed="false">
      <c r="A7" s="0" t="s">
        <v>19</v>
      </c>
    </row>
    <row r="8" customFormat="false" ht="15" hidden="false" customHeight="false" outlineLevel="0" collapsed="false">
      <c r="A8" s="0" t="s">
        <v>20</v>
      </c>
    </row>
    <row r="9" customFormat="false" ht="15" hidden="false" customHeight="false" outlineLevel="0" collapsed="false">
      <c r="A9" s="0" t="s">
        <v>21</v>
      </c>
    </row>
    <row r="10" customFormat="false" ht="15" hidden="false" customHeight="false" outlineLevel="0" collapsed="false">
      <c r="A10" s="0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4" min="2" style="0" width="15"/>
  </cols>
  <sheetData>
    <row r="1" customFormat="false" ht="15" hidden="false" customHeight="false" outlineLevel="0" collapsed="false">
      <c r="A1" s="11" t="s">
        <v>23</v>
      </c>
    </row>
    <row r="2" customFormat="false" ht="15" hidden="false" customHeight="false" outlineLevel="0" collapsed="false">
      <c r="A2" s="12" t="s">
        <v>24</v>
      </c>
      <c r="B2" s="12" t="s">
        <v>25</v>
      </c>
      <c r="C2" s="12" t="s">
        <v>26</v>
      </c>
    </row>
    <row r="3" customFormat="false" ht="15" hidden="false" customHeight="false" outlineLevel="0" collapsed="false">
      <c r="A3" s="0" t="s">
        <v>27</v>
      </c>
      <c r="B3" s="13" t="n">
        <f aca="false">SUMPRODUCT((MONTH(SalesData!$B$2:$B$25)=1)*SalesData!$G$2:$G$25*SalesData!$E$2:$E$25)</f>
        <v>127000</v>
      </c>
      <c r="C3" s="13" t="n">
        <f aca="false">SUMPRODUCT((MONTH(SalesData!$B$2:$B$25)=1)*SalesData!$G$2:$G$25*SalesData!$F$2:$F$25)</f>
        <v>22440</v>
      </c>
    </row>
    <row r="4" customFormat="false" ht="15" hidden="false" customHeight="false" outlineLevel="0" collapsed="false">
      <c r="A4" s="0" t="s">
        <v>28</v>
      </c>
      <c r="B4" s="13" t="n">
        <f aca="false">SUMPRODUCT((MONTH(SalesData!$B$2:$B$25)=2)*SalesData!$G$2:$G$25*SalesData!$E$2:$E$25)</f>
        <v>146000</v>
      </c>
      <c r="C4" s="13" t="n">
        <f aca="false">SUMPRODUCT((MONTH(SalesData!$B$2:$B$25)=2)*SalesData!$G$2:$G$25*SalesData!$F$2:$F$25)</f>
        <v>22320</v>
      </c>
    </row>
    <row r="5" customFormat="false" ht="15" hidden="false" customHeight="false" outlineLevel="0" collapsed="false">
      <c r="A5" s="0" t="s">
        <v>29</v>
      </c>
      <c r="B5" s="13" t="n">
        <f aca="false">SUMPRODUCT((MONTH(SalesData!$B$2:$B$25)=3)*SalesData!$G$2:$G$25*SalesData!$E$2:$E$25)</f>
        <v>152000</v>
      </c>
      <c r="C5" s="13" t="n">
        <f aca="false">SUMPRODUCT((MONTH(SalesData!$B$2:$B$25)=3)*SalesData!$G$2:$G$25*SalesData!$F$2:$F$25)</f>
        <v>26550</v>
      </c>
    </row>
    <row r="6" customFormat="false" ht="15" hidden="false" customHeight="false" outlineLevel="0" collapsed="false">
      <c r="A6" s="11" t="s">
        <v>30</v>
      </c>
      <c r="B6" s="13" t="n">
        <f aca="false">SUM(B3:B5)</f>
        <v>425000</v>
      </c>
      <c r="C6" s="13" t="n">
        <f aca="false">SUM(C3:C5)</f>
        <v>71310</v>
      </c>
    </row>
    <row r="8" customFormat="false" ht="15" hidden="false" customHeight="false" outlineLevel="0" collapsed="false">
      <c r="A8" s="11" t="s">
        <v>31</v>
      </c>
    </row>
    <row r="9" customFormat="false" ht="15" hidden="false" customHeight="false" outlineLevel="0" collapsed="false">
      <c r="A9" s="12" t="s">
        <v>24</v>
      </c>
      <c r="B9" s="12" t="s">
        <v>25</v>
      </c>
      <c r="C9" s="12" t="s">
        <v>26</v>
      </c>
    </row>
    <row r="10" customFormat="false" ht="15" hidden="false" customHeight="false" outlineLevel="0" collapsed="false">
      <c r="A10" s="0" t="s">
        <v>32</v>
      </c>
      <c r="B10" s="13" t="n">
        <f aca="false">SUMIFS(SalesData!$E$2:$E$25,SalesData!$D$2:$D$25,A10,SalesData!$G$2:$G$25,1)</f>
        <v>243000</v>
      </c>
      <c r="C10" s="13" t="n">
        <f aca="false">SUMIFS(SalesData!$F$2:$F$25,SalesData!$D$2:$D$25,A10,SalesData!$G$2:$G$25,1)</f>
        <v>29160</v>
      </c>
    </row>
    <row r="11" customFormat="false" ht="15" hidden="false" customHeight="false" outlineLevel="0" collapsed="false">
      <c r="A11" s="0" t="s">
        <v>33</v>
      </c>
      <c r="B11" s="13" t="n">
        <f aca="false">SUMIFS(SalesData!$E$2:$E$25,SalesData!$D$2:$D$25,A11,SalesData!$G$2:$G$25,1)</f>
        <v>99000</v>
      </c>
      <c r="C11" s="13" t="n">
        <f aca="false">SUMIFS(SalesData!$F$2:$F$25,SalesData!$D$2:$D$25,A11,SalesData!$G$2:$G$25,1)</f>
        <v>29700</v>
      </c>
    </row>
    <row r="12" customFormat="false" ht="15" hidden="false" customHeight="false" outlineLevel="0" collapsed="false">
      <c r="A12" s="0" t="s">
        <v>34</v>
      </c>
      <c r="B12" s="13" t="n">
        <f aca="false">SUMIFS(SalesData!$E$2:$E$25,SalesData!$D$2:$D$25,A12,SalesData!$G$2:$G$25,1)</f>
        <v>83000</v>
      </c>
      <c r="C12" s="13" t="n">
        <f aca="false">SUMIFS(SalesData!$F$2:$F$25,SalesData!$D$2:$D$25,A12,SalesData!$G$2:$G$25,1)</f>
        <v>12450</v>
      </c>
    </row>
    <row r="13" customFormat="false" ht="15" hidden="false" customHeight="false" outlineLevel="0" collapsed="false">
      <c r="A13" s="11" t="s">
        <v>30</v>
      </c>
      <c r="B13" s="13" t="n">
        <f aca="false">SUM(B10:B12)</f>
        <v>425000</v>
      </c>
      <c r="C13" s="13" t="n">
        <f aca="false">SUM(C10:C12)</f>
        <v>71310</v>
      </c>
    </row>
    <row r="15" customFormat="false" ht="15" hidden="false" customHeight="false" outlineLevel="0" collapsed="false">
      <c r="A15" s="11" t="s">
        <v>35</v>
      </c>
    </row>
    <row r="16" customFormat="false" ht="15" hidden="false" customHeight="false" outlineLevel="0" collapsed="false">
      <c r="A16" s="12" t="s">
        <v>24</v>
      </c>
      <c r="B16" s="12" t="s">
        <v>25</v>
      </c>
      <c r="C16" s="12" t="s">
        <v>26</v>
      </c>
    </row>
    <row r="17" customFormat="false" ht="15" hidden="false" customHeight="false" outlineLevel="0" collapsed="false">
      <c r="A17" s="0" t="s">
        <v>36</v>
      </c>
      <c r="B17" s="13" t="n">
        <f aca="false">SUMIFS(SalesData!$E$2:$E$25,SalesData!$C$2:$C$25,A17,SalesData!$G$2:$G$25,1)</f>
        <v>71000</v>
      </c>
      <c r="C17" s="13" t="n">
        <f aca="false">SUMIFS(SalesData!$F$2:$F$25,SalesData!$C$2:$C$25,A17,SalesData!$G$2:$G$25,1)</f>
        <v>13710</v>
      </c>
    </row>
    <row r="18" customFormat="false" ht="15" hidden="false" customHeight="false" outlineLevel="0" collapsed="false">
      <c r="A18" s="0" t="s">
        <v>37</v>
      </c>
      <c r="B18" s="13" t="n">
        <f aca="false">SUMIFS(SalesData!$E$2:$E$25,SalesData!$C$2:$C$25,A18,SalesData!$G$2:$G$25,1)</f>
        <v>104000</v>
      </c>
      <c r="C18" s="13" t="n">
        <f aca="false">SUMIFS(SalesData!$F$2:$F$25,SalesData!$C$2:$C$25,A18,SalesData!$G$2:$G$25,1)</f>
        <v>16950</v>
      </c>
    </row>
    <row r="19" customFormat="false" ht="15" hidden="false" customHeight="false" outlineLevel="0" collapsed="false">
      <c r="A19" s="0" t="s">
        <v>38</v>
      </c>
      <c r="B19" s="13" t="n">
        <f aca="false">SUMIFS(SalesData!$E$2:$E$25,SalesData!$C$2:$C$25,A19,SalesData!$G$2:$G$25,1)</f>
        <v>194000</v>
      </c>
      <c r="C19" s="13" t="n">
        <f aca="false">SUMIFS(SalesData!$F$2:$F$25,SalesData!$C$2:$C$25,A19,SalesData!$G$2:$G$25,1)</f>
        <v>30300</v>
      </c>
    </row>
    <row r="20" customFormat="false" ht="15" hidden="false" customHeight="false" outlineLevel="0" collapsed="false">
      <c r="A20" s="0" t="s">
        <v>39</v>
      </c>
      <c r="B20" s="13" t="n">
        <f aca="false">SUMIFS(SalesData!$E$2:$E$25,SalesData!$C$2:$C$25,A20,SalesData!$G$2:$G$25,1)</f>
        <v>56000</v>
      </c>
      <c r="C20" s="13" t="n">
        <f aca="false">SUMIFS(SalesData!$F$2:$F$25,SalesData!$C$2:$C$25,A20,SalesData!$G$2:$G$25,1)</f>
        <v>10350</v>
      </c>
    </row>
    <row r="21" customFormat="false" ht="15" hidden="false" customHeight="false" outlineLevel="0" collapsed="false">
      <c r="A21" s="11" t="s">
        <v>30</v>
      </c>
      <c r="B21" s="13" t="n">
        <f aca="false">SUM(B17:B20)</f>
        <v>425000</v>
      </c>
      <c r="C21" s="13" t="n">
        <f aca="false">SUM(C17:C20)</f>
        <v>71310</v>
      </c>
    </row>
  </sheetData>
  <conditionalFormatting sqref="B17:B20">
    <cfRule type="dataBar" priority="2">
      <dataBar showValue="1" minLength="10" maxLength="90">
        <cfvo type="min" val="0"/>
        <cfvo type="max" val="0"/>
        <color rgb="FF63BE7B"/>
      </dataBar>
      <extLst>
        <ext xmlns:x14="http://schemas.microsoft.com/office/spreadsheetml/2009/9/main" uri="{B025F937-C7B1-47D3-B67F-A62EFF666E3E}">
          <x14:id>{9DA4853A-9EC7-40C8-8633-80E18DECBB3D}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DA4853A-9EC7-40C8-8633-80E18DECBB3D}">
            <x14:dataBar minLength="10" maxLength="90" axisPosition="none" gradient="true">
              <x14:cfvo type="min"/>
              <x14:cfvo type="max"/>
              <x14:negativeFillColor rgb="FF63BE7B"/>
              <x14:axisColor rgb="FF000000"/>
            </x14:dataBar>
          </x14:cfRule>
          <xm:sqref>B17:B20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3"/>
    <col collapsed="false" customWidth="true" hidden="false" outlineLevel="0" max="3" min="3" style="0" width="11"/>
    <col collapsed="false" customWidth="true" hidden="false" outlineLevel="0" max="4" min="4" style="0" width="13"/>
    <col collapsed="false" customWidth="true" hidden="false" outlineLevel="0" max="6" min="5" style="0" width="11"/>
    <col collapsed="false" customWidth="true" hidden="false" outlineLevel="0" max="7" min="7" style="0" width="6"/>
  </cols>
  <sheetData>
    <row r="1" customFormat="false" ht="15" hidden="false" customHeight="false" outlineLevel="0" collapsed="false">
      <c r="A1" s="14" t="s">
        <v>40</v>
      </c>
      <c r="B1" s="14" t="s">
        <v>41</v>
      </c>
      <c r="C1" s="14" t="s">
        <v>1</v>
      </c>
      <c r="D1" s="14" t="s">
        <v>3</v>
      </c>
      <c r="E1" s="14" t="s">
        <v>42</v>
      </c>
      <c r="F1" s="14" t="s">
        <v>43</v>
      </c>
      <c r="G1" s="14" t="s">
        <v>44</v>
      </c>
    </row>
    <row r="2" customFormat="false" ht="15" hidden="false" customHeight="false" outlineLevel="0" collapsed="false">
      <c r="A2" s="0" t="s">
        <v>45</v>
      </c>
      <c r="B2" s="15" t="n">
        <v>46025</v>
      </c>
      <c r="C2" s="0" t="s">
        <v>38</v>
      </c>
      <c r="D2" s="0" t="s">
        <v>32</v>
      </c>
      <c r="E2" s="16" t="n">
        <v>42000</v>
      </c>
      <c r="F2" s="16" t="n">
        <v>5040</v>
      </c>
      <c r="G2" s="17" t="n">
        <f aca="false">IF(AND(OR(Dashboard!$C$4="All",C2=Dashboard!$C$4),OR(Dashboard!$F$4="All",D2=Dashboard!$F$4),OR(Dashboard!$I$4="All",INDEX(Lists!$C$2:$C$13,MONTH(B2))=Dashboard!$I$4)),1,0)</f>
        <v>1</v>
      </c>
    </row>
    <row r="3" customFormat="false" ht="15" hidden="false" customHeight="false" outlineLevel="0" collapsed="false">
      <c r="A3" s="0" t="s">
        <v>46</v>
      </c>
      <c r="B3" s="15" t="n">
        <v>46028</v>
      </c>
      <c r="C3" s="0" t="s">
        <v>37</v>
      </c>
      <c r="D3" s="0" t="s">
        <v>34</v>
      </c>
      <c r="E3" s="16" t="n">
        <v>8000</v>
      </c>
      <c r="F3" s="16" t="n">
        <v>1200</v>
      </c>
      <c r="G3" s="17" t="n">
        <f aca="false">IF(AND(OR(Dashboard!$C$4="All",C3=Dashboard!$C$4),OR(Dashboard!$F$4="All",D3=Dashboard!$F$4),OR(Dashboard!$I$4="All",INDEX(Lists!$C$2:$C$13,MONTH(B3))=Dashboard!$I$4)),1,0)</f>
        <v>1</v>
      </c>
    </row>
    <row r="4" customFormat="false" ht="15" hidden="false" customHeight="false" outlineLevel="0" collapsed="false">
      <c r="A4" s="0" t="s">
        <v>47</v>
      </c>
      <c r="B4" s="15" t="n">
        <v>46031</v>
      </c>
      <c r="C4" s="0" t="s">
        <v>36</v>
      </c>
      <c r="D4" s="0" t="s">
        <v>33</v>
      </c>
      <c r="E4" s="16" t="n">
        <v>12000</v>
      </c>
      <c r="F4" s="16" t="n">
        <v>3600</v>
      </c>
      <c r="G4" s="17" t="n">
        <f aca="false">IF(AND(OR(Dashboard!$C$4="All",C4=Dashboard!$C$4),OR(Dashboard!$F$4="All",D4=Dashboard!$F$4),OR(Dashboard!$I$4="All",INDEX(Lists!$C$2:$C$13,MONTH(B4))=Dashboard!$I$4)),1,0)</f>
        <v>1</v>
      </c>
    </row>
    <row r="5" customFormat="false" ht="15" hidden="false" customHeight="false" outlineLevel="0" collapsed="false">
      <c r="A5" s="0" t="s">
        <v>48</v>
      </c>
      <c r="B5" s="15" t="n">
        <v>46035</v>
      </c>
      <c r="C5" s="0" t="s">
        <v>38</v>
      </c>
      <c r="D5" s="0" t="s">
        <v>34</v>
      </c>
      <c r="E5" s="16" t="n">
        <v>10000</v>
      </c>
      <c r="F5" s="16" t="n">
        <v>1500</v>
      </c>
      <c r="G5" s="17" t="n">
        <f aca="false">IF(AND(OR(Dashboard!$C$4="All",C5=Dashboard!$C$4),OR(Dashboard!$F$4="All",D5=Dashboard!$F$4),OR(Dashboard!$I$4="All",INDEX(Lists!$C$2:$C$13,MONTH(B5))=Dashboard!$I$4)),1,0)</f>
        <v>1</v>
      </c>
    </row>
    <row r="6" customFormat="false" ht="15" hidden="false" customHeight="false" outlineLevel="0" collapsed="false">
      <c r="A6" s="0" t="s">
        <v>49</v>
      </c>
      <c r="B6" s="15" t="n">
        <v>46039</v>
      </c>
      <c r="C6" s="0" t="s">
        <v>39</v>
      </c>
      <c r="D6" s="0" t="s">
        <v>32</v>
      </c>
      <c r="E6" s="16" t="n">
        <v>25000</v>
      </c>
      <c r="F6" s="16" t="n">
        <v>3000</v>
      </c>
      <c r="G6" s="17" t="n">
        <f aca="false">IF(AND(OR(Dashboard!$C$4="All",C6=Dashboard!$C$4),OR(Dashboard!$F$4="All",D6=Dashboard!$F$4),OR(Dashboard!$I$4="All",INDEX(Lists!$C$2:$C$13,MONTH(B6))=Dashboard!$I$4)),1,0)</f>
        <v>1</v>
      </c>
    </row>
    <row r="7" customFormat="false" ht="15" hidden="false" customHeight="false" outlineLevel="0" collapsed="false">
      <c r="A7" s="0" t="s">
        <v>50</v>
      </c>
      <c r="B7" s="15" t="n">
        <v>46043</v>
      </c>
      <c r="C7" s="0" t="s">
        <v>37</v>
      </c>
      <c r="D7" s="0" t="s">
        <v>33</v>
      </c>
      <c r="E7" s="16" t="n">
        <v>9000</v>
      </c>
      <c r="F7" s="16" t="n">
        <v>2700</v>
      </c>
      <c r="G7" s="17" t="n">
        <f aca="false">IF(AND(OR(Dashboard!$C$4="All",C7=Dashboard!$C$4),OR(Dashboard!$F$4="All",D7=Dashboard!$F$4),OR(Dashboard!$I$4="All",INDEX(Lists!$C$2:$C$13,MONTH(B7))=Dashboard!$I$4)),1,0)</f>
        <v>1</v>
      </c>
    </row>
    <row r="8" customFormat="false" ht="15" hidden="false" customHeight="false" outlineLevel="0" collapsed="false">
      <c r="A8" s="0" t="s">
        <v>51</v>
      </c>
      <c r="B8" s="15" t="n">
        <v>46047</v>
      </c>
      <c r="C8" s="0" t="s">
        <v>38</v>
      </c>
      <c r="D8" s="0" t="s">
        <v>33</v>
      </c>
      <c r="E8" s="16" t="n">
        <v>15000</v>
      </c>
      <c r="F8" s="16" t="n">
        <v>4500</v>
      </c>
      <c r="G8" s="17" t="n">
        <f aca="false">IF(AND(OR(Dashboard!$C$4="All",C8=Dashboard!$C$4),OR(Dashboard!$F$4="All",D8=Dashboard!$F$4),OR(Dashboard!$I$4="All",INDEX(Lists!$C$2:$C$13,MONTH(B8))=Dashboard!$I$4)),1,0)</f>
        <v>1</v>
      </c>
    </row>
    <row r="9" customFormat="false" ht="15" hidden="false" customHeight="false" outlineLevel="0" collapsed="false">
      <c r="A9" s="0" t="s">
        <v>52</v>
      </c>
      <c r="B9" s="15" t="n">
        <v>46051</v>
      </c>
      <c r="C9" s="0" t="s">
        <v>36</v>
      </c>
      <c r="D9" s="0" t="s">
        <v>34</v>
      </c>
      <c r="E9" s="16" t="n">
        <v>6000</v>
      </c>
      <c r="F9" s="16" t="n">
        <v>900</v>
      </c>
      <c r="G9" s="17" t="n">
        <f aca="false">IF(AND(OR(Dashboard!$C$4="All",C9=Dashboard!$C$4),OR(Dashboard!$F$4="All",D9=Dashboard!$F$4),OR(Dashboard!$I$4="All",INDEX(Lists!$C$2:$C$13,MONTH(B9))=Dashboard!$I$4)),1,0)</f>
        <v>1</v>
      </c>
    </row>
    <row r="10" customFormat="false" ht="15" hidden="false" customHeight="false" outlineLevel="0" collapsed="false">
      <c r="A10" s="0" t="s">
        <v>53</v>
      </c>
      <c r="B10" s="15" t="n">
        <v>46055</v>
      </c>
      <c r="C10" s="0" t="s">
        <v>38</v>
      </c>
      <c r="D10" s="0" t="s">
        <v>32</v>
      </c>
      <c r="E10" s="16" t="n">
        <v>38000</v>
      </c>
      <c r="F10" s="16" t="n">
        <v>4560</v>
      </c>
      <c r="G10" s="17" t="n">
        <f aca="false">IF(AND(OR(Dashboard!$C$4="All",C10=Dashboard!$C$4),OR(Dashboard!$F$4="All",D10=Dashboard!$F$4),OR(Dashboard!$I$4="All",INDEX(Lists!$C$2:$C$13,MONTH(B10))=Dashboard!$I$4)),1,0)</f>
        <v>1</v>
      </c>
    </row>
    <row r="11" customFormat="false" ht="15" hidden="false" customHeight="false" outlineLevel="0" collapsed="false">
      <c r="A11" s="0" t="s">
        <v>54</v>
      </c>
      <c r="B11" s="15" t="n">
        <v>46058</v>
      </c>
      <c r="C11" s="0" t="s">
        <v>39</v>
      </c>
      <c r="D11" s="0" t="s">
        <v>34</v>
      </c>
      <c r="E11" s="16" t="n">
        <v>7000</v>
      </c>
      <c r="F11" s="16" t="n">
        <v>1050</v>
      </c>
      <c r="G11" s="17" t="n">
        <f aca="false">IF(AND(OR(Dashboard!$C$4="All",C11=Dashboard!$C$4),OR(Dashboard!$F$4="All",D11=Dashboard!$F$4),OR(Dashboard!$I$4="All",INDEX(Lists!$C$2:$C$13,MONTH(B11))=Dashboard!$I$4)),1,0)</f>
        <v>1</v>
      </c>
    </row>
    <row r="12" customFormat="false" ht="15" hidden="false" customHeight="false" outlineLevel="0" collapsed="false">
      <c r="A12" s="0" t="s">
        <v>55</v>
      </c>
      <c r="B12" s="15" t="n">
        <v>46062</v>
      </c>
      <c r="C12" s="0" t="s">
        <v>37</v>
      </c>
      <c r="D12" s="0" t="s">
        <v>32</v>
      </c>
      <c r="E12" s="16" t="n">
        <v>30000</v>
      </c>
      <c r="F12" s="16" t="n">
        <v>3600</v>
      </c>
      <c r="G12" s="17" t="n">
        <f aca="false">IF(AND(OR(Dashboard!$C$4="All",C12=Dashboard!$C$4),OR(Dashboard!$F$4="All",D12=Dashboard!$F$4),OR(Dashboard!$I$4="All",INDEX(Lists!$C$2:$C$13,MONTH(B12))=Dashboard!$I$4)),1,0)</f>
        <v>1</v>
      </c>
    </row>
    <row r="13" customFormat="false" ht="15" hidden="false" customHeight="false" outlineLevel="0" collapsed="false">
      <c r="A13" s="0" t="s">
        <v>56</v>
      </c>
      <c r="B13" s="15" t="n">
        <v>46065</v>
      </c>
      <c r="C13" s="0" t="s">
        <v>36</v>
      </c>
      <c r="D13" s="0" t="s">
        <v>33</v>
      </c>
      <c r="E13" s="16" t="n">
        <v>14000</v>
      </c>
      <c r="F13" s="16" t="n">
        <v>4200</v>
      </c>
      <c r="G13" s="17" t="n">
        <f aca="false">IF(AND(OR(Dashboard!$C$4="All",C13=Dashboard!$C$4),OR(Dashboard!$F$4="All",D13=Dashboard!$F$4),OR(Dashboard!$I$4="All",INDEX(Lists!$C$2:$C$13,MONTH(B13))=Dashboard!$I$4)),1,0)</f>
        <v>1</v>
      </c>
    </row>
    <row r="14" customFormat="false" ht="15" hidden="false" customHeight="false" outlineLevel="0" collapsed="false">
      <c r="A14" s="0" t="s">
        <v>57</v>
      </c>
      <c r="B14" s="15" t="n">
        <v>46069</v>
      </c>
      <c r="C14" s="0" t="s">
        <v>38</v>
      </c>
      <c r="D14" s="0" t="s">
        <v>34</v>
      </c>
      <c r="E14" s="16" t="n">
        <v>12000</v>
      </c>
      <c r="F14" s="16" t="n">
        <v>1800</v>
      </c>
      <c r="G14" s="17" t="n">
        <f aca="false">IF(AND(OR(Dashboard!$C$4="All",C14=Dashboard!$C$4),OR(Dashboard!$F$4="All",D14=Dashboard!$F$4),OR(Dashboard!$I$4="All",INDEX(Lists!$C$2:$C$13,MONTH(B14))=Dashboard!$I$4)),1,0)</f>
        <v>1</v>
      </c>
    </row>
    <row r="15" customFormat="false" ht="15" hidden="false" customHeight="false" outlineLevel="0" collapsed="false">
      <c r="A15" s="0" t="s">
        <v>58</v>
      </c>
      <c r="B15" s="15" t="n">
        <v>46073</v>
      </c>
      <c r="C15" s="0" t="s">
        <v>39</v>
      </c>
      <c r="D15" s="0" t="s">
        <v>33</v>
      </c>
      <c r="E15" s="16" t="n">
        <v>8000</v>
      </c>
      <c r="F15" s="16" t="n">
        <v>2400</v>
      </c>
      <c r="G15" s="17" t="n">
        <f aca="false">IF(AND(OR(Dashboard!$C$4="All",C15=Dashboard!$C$4),OR(Dashboard!$F$4="All",D15=Dashboard!$F$4),OR(Dashboard!$I$4="All",INDEX(Lists!$C$2:$C$13,MONTH(B15))=Dashboard!$I$4)),1,0)</f>
        <v>1</v>
      </c>
    </row>
    <row r="16" customFormat="false" ht="15" hidden="false" customHeight="false" outlineLevel="0" collapsed="false">
      <c r="A16" s="0" t="s">
        <v>59</v>
      </c>
      <c r="B16" s="15" t="n">
        <v>46076</v>
      </c>
      <c r="C16" s="0" t="s">
        <v>37</v>
      </c>
      <c r="D16" s="0" t="s">
        <v>34</v>
      </c>
      <c r="E16" s="16" t="n">
        <v>9000</v>
      </c>
      <c r="F16" s="16" t="n">
        <v>1350</v>
      </c>
      <c r="G16" s="17" t="n">
        <f aca="false">IF(AND(OR(Dashboard!$C$4="All",C16=Dashboard!$C$4),OR(Dashboard!$F$4="All",D16=Dashboard!$F$4),OR(Dashboard!$I$4="All",INDEX(Lists!$C$2:$C$13,MONTH(B16))=Dashboard!$I$4)),1,0)</f>
        <v>1</v>
      </c>
    </row>
    <row r="17" customFormat="false" ht="15" hidden="false" customHeight="false" outlineLevel="0" collapsed="false">
      <c r="A17" s="0" t="s">
        <v>60</v>
      </c>
      <c r="B17" s="15" t="n">
        <v>46080</v>
      </c>
      <c r="C17" s="0" t="s">
        <v>36</v>
      </c>
      <c r="D17" s="0" t="s">
        <v>32</v>
      </c>
      <c r="E17" s="16" t="n">
        <v>28000</v>
      </c>
      <c r="F17" s="16" t="n">
        <v>3360</v>
      </c>
      <c r="G17" s="17" t="n">
        <f aca="false">IF(AND(OR(Dashboard!$C$4="All",C17=Dashboard!$C$4),OR(Dashboard!$F$4="All",D17=Dashboard!$F$4),OR(Dashboard!$I$4="All",INDEX(Lists!$C$2:$C$13,MONTH(B17))=Dashboard!$I$4)),1,0)</f>
        <v>1</v>
      </c>
    </row>
    <row r="18" customFormat="false" ht="15" hidden="false" customHeight="false" outlineLevel="0" collapsed="false">
      <c r="A18" s="0" t="s">
        <v>61</v>
      </c>
      <c r="B18" s="15" t="n">
        <v>46084</v>
      </c>
      <c r="C18" s="0" t="s">
        <v>38</v>
      </c>
      <c r="D18" s="0" t="s">
        <v>33</v>
      </c>
      <c r="E18" s="16" t="n">
        <v>18000</v>
      </c>
      <c r="F18" s="16" t="n">
        <v>5400</v>
      </c>
      <c r="G18" s="17" t="n">
        <f aca="false">IF(AND(OR(Dashboard!$C$4="All",C18=Dashboard!$C$4),OR(Dashboard!$F$4="All",D18=Dashboard!$F$4),OR(Dashboard!$I$4="All",INDEX(Lists!$C$2:$C$13,MONTH(B18))=Dashboard!$I$4)),1,0)</f>
        <v>1</v>
      </c>
    </row>
    <row r="19" customFormat="false" ht="15" hidden="false" customHeight="false" outlineLevel="0" collapsed="false">
      <c r="A19" s="0" t="s">
        <v>62</v>
      </c>
      <c r="B19" s="15" t="n">
        <v>46087</v>
      </c>
      <c r="C19" s="0" t="s">
        <v>37</v>
      </c>
      <c r="D19" s="0" t="s">
        <v>32</v>
      </c>
      <c r="E19" s="16" t="n">
        <v>35000</v>
      </c>
      <c r="F19" s="16" t="n">
        <v>4200</v>
      </c>
      <c r="G19" s="17" t="n">
        <f aca="false">IF(AND(OR(Dashboard!$C$4="All",C19=Dashboard!$C$4),OR(Dashboard!$F$4="All",D19=Dashboard!$F$4),OR(Dashboard!$I$4="All",INDEX(Lists!$C$2:$C$13,MONTH(B19))=Dashboard!$I$4)),1,0)</f>
        <v>1</v>
      </c>
    </row>
    <row r="20" customFormat="false" ht="15" hidden="false" customHeight="false" outlineLevel="0" collapsed="false">
      <c r="A20" s="0" t="s">
        <v>63</v>
      </c>
      <c r="B20" s="15" t="n">
        <v>46091</v>
      </c>
      <c r="C20" s="0" t="s">
        <v>39</v>
      </c>
      <c r="D20" s="0" t="s">
        <v>34</v>
      </c>
      <c r="E20" s="16" t="n">
        <v>6000</v>
      </c>
      <c r="F20" s="16" t="n">
        <v>900</v>
      </c>
      <c r="G20" s="17" t="n">
        <f aca="false">IF(AND(OR(Dashboard!$C$4="All",C20=Dashboard!$C$4),OR(Dashboard!$F$4="All",D20=Dashboard!$F$4),OR(Dashboard!$I$4="All",INDEX(Lists!$C$2:$C$13,MONTH(B20))=Dashboard!$I$4)),1,0)</f>
        <v>1</v>
      </c>
    </row>
    <row r="21" customFormat="false" ht="15" hidden="false" customHeight="false" outlineLevel="0" collapsed="false">
      <c r="A21" s="0" t="s">
        <v>64</v>
      </c>
      <c r="B21" s="15" t="n">
        <v>46095</v>
      </c>
      <c r="C21" s="0" t="s">
        <v>38</v>
      </c>
      <c r="D21" s="0" t="s">
        <v>32</v>
      </c>
      <c r="E21" s="16" t="n">
        <v>45000</v>
      </c>
      <c r="F21" s="16" t="n">
        <v>5400</v>
      </c>
      <c r="G21" s="17" t="n">
        <f aca="false">IF(AND(OR(Dashboard!$C$4="All",C21=Dashboard!$C$4),OR(Dashboard!$F$4="All",D21=Dashboard!$F$4),OR(Dashboard!$I$4="All",INDEX(Lists!$C$2:$C$13,MONTH(B21))=Dashboard!$I$4)),1,0)</f>
        <v>1</v>
      </c>
    </row>
    <row r="22" customFormat="false" ht="15" hidden="false" customHeight="false" outlineLevel="0" collapsed="false">
      <c r="A22" s="0" t="s">
        <v>65</v>
      </c>
      <c r="B22" s="15" t="n">
        <v>46099</v>
      </c>
      <c r="C22" s="0" t="s">
        <v>36</v>
      </c>
      <c r="D22" s="0" t="s">
        <v>34</v>
      </c>
      <c r="E22" s="16" t="n">
        <v>11000</v>
      </c>
      <c r="F22" s="16" t="n">
        <v>1650</v>
      </c>
      <c r="G22" s="17" t="n">
        <f aca="false">IF(AND(OR(Dashboard!$C$4="All",C22=Dashboard!$C$4),OR(Dashboard!$F$4="All",D22=Dashboard!$F$4),OR(Dashboard!$I$4="All",INDEX(Lists!$C$2:$C$13,MONTH(B22))=Dashboard!$I$4)),1,0)</f>
        <v>1</v>
      </c>
    </row>
    <row r="23" customFormat="false" ht="15" hidden="false" customHeight="false" outlineLevel="0" collapsed="false">
      <c r="A23" s="0" t="s">
        <v>66</v>
      </c>
      <c r="B23" s="15" t="n">
        <v>46103</v>
      </c>
      <c r="C23" s="0" t="s">
        <v>39</v>
      </c>
      <c r="D23" s="0" t="s">
        <v>33</v>
      </c>
      <c r="E23" s="16" t="n">
        <v>10000</v>
      </c>
      <c r="F23" s="16" t="n">
        <v>3000</v>
      </c>
      <c r="G23" s="17" t="n">
        <f aca="false">IF(AND(OR(Dashboard!$C$4="All",C23=Dashboard!$C$4),OR(Dashboard!$F$4="All",D23=Dashboard!$F$4),OR(Dashboard!$I$4="All",INDEX(Lists!$C$2:$C$13,MONTH(B23))=Dashboard!$I$4)),1,0)</f>
        <v>1</v>
      </c>
    </row>
    <row r="24" customFormat="false" ht="15" hidden="false" customHeight="false" outlineLevel="0" collapsed="false">
      <c r="A24" s="0" t="s">
        <v>67</v>
      </c>
      <c r="B24" s="15" t="n">
        <v>46107</v>
      </c>
      <c r="C24" s="0" t="s">
        <v>37</v>
      </c>
      <c r="D24" s="0" t="s">
        <v>33</v>
      </c>
      <c r="E24" s="16" t="n">
        <v>13000</v>
      </c>
      <c r="F24" s="16" t="n">
        <v>3900</v>
      </c>
      <c r="G24" s="17" t="n">
        <f aca="false">IF(AND(OR(Dashboard!$C$4="All",C24=Dashboard!$C$4),OR(Dashboard!$F$4="All",D24=Dashboard!$F$4),OR(Dashboard!$I$4="All",INDEX(Lists!$C$2:$C$13,MONTH(B24))=Dashboard!$I$4)),1,0)</f>
        <v>1</v>
      </c>
    </row>
    <row r="25" customFormat="false" ht="15" hidden="false" customHeight="false" outlineLevel="0" collapsed="false">
      <c r="A25" s="0" t="s">
        <v>68</v>
      </c>
      <c r="B25" s="15" t="n">
        <v>46111</v>
      </c>
      <c r="C25" s="0" t="s">
        <v>38</v>
      </c>
      <c r="D25" s="0" t="s">
        <v>34</v>
      </c>
      <c r="E25" s="16" t="n">
        <v>14000</v>
      </c>
      <c r="F25" s="16" t="n">
        <v>2100</v>
      </c>
      <c r="G25" s="17" t="n">
        <f aca="false">IF(AND(OR(Dashboard!$C$4="All",C25=Dashboard!$C$4),OR(Dashboard!$F$4="All",D25=Dashboard!$F$4),OR(Dashboard!$I$4="All",INDEX(Lists!$C$2:$C$13,MONTH(B25))=Dashboard!$I$4)),1,0)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sheetData>
    <row r="1" customFormat="false" ht="15" hidden="false" customHeight="false" outlineLevel="0" collapsed="false">
      <c r="A1" s="0" t="s">
        <v>1</v>
      </c>
      <c r="B1" s="0" t="s">
        <v>3</v>
      </c>
      <c r="C1" s="0" t="s">
        <v>4</v>
      </c>
      <c r="E1" s="0" t="s">
        <v>69</v>
      </c>
    </row>
    <row r="2" customFormat="false" ht="15" hidden="false" customHeight="false" outlineLevel="0" collapsed="false">
      <c r="A2" s="0" t="s">
        <v>2</v>
      </c>
      <c r="B2" s="0" t="s">
        <v>2</v>
      </c>
      <c r="C2" s="0" t="s">
        <v>27</v>
      </c>
      <c r="E2" s="0" t="s">
        <v>2</v>
      </c>
    </row>
    <row r="3" customFormat="false" ht="15" hidden="false" customHeight="false" outlineLevel="0" collapsed="false">
      <c r="A3" s="0" t="s">
        <v>36</v>
      </c>
      <c r="B3" s="0" t="s">
        <v>32</v>
      </c>
      <c r="C3" s="0" t="s">
        <v>28</v>
      </c>
      <c r="E3" s="0" t="s">
        <v>27</v>
      </c>
    </row>
    <row r="4" customFormat="false" ht="15" hidden="false" customHeight="false" outlineLevel="0" collapsed="false">
      <c r="A4" s="0" t="s">
        <v>37</v>
      </c>
      <c r="B4" s="0" t="s">
        <v>33</v>
      </c>
      <c r="C4" s="0" t="s">
        <v>29</v>
      </c>
      <c r="E4" s="0" t="s">
        <v>28</v>
      </c>
    </row>
    <row r="5" customFormat="false" ht="15" hidden="false" customHeight="false" outlineLevel="0" collapsed="false">
      <c r="A5" s="0" t="s">
        <v>38</v>
      </c>
      <c r="B5" s="0" t="s">
        <v>34</v>
      </c>
      <c r="C5" s="0" t="s">
        <v>70</v>
      </c>
      <c r="E5" s="0" t="s">
        <v>29</v>
      </c>
    </row>
    <row r="6" customFormat="false" ht="15" hidden="false" customHeight="false" outlineLevel="0" collapsed="false">
      <c r="A6" s="0" t="s">
        <v>39</v>
      </c>
      <c r="C6" s="0" t="s">
        <v>71</v>
      </c>
    </row>
    <row r="7" customFormat="false" ht="15" hidden="false" customHeight="false" outlineLevel="0" collapsed="false">
      <c r="C7" s="0" t="s">
        <v>72</v>
      </c>
    </row>
    <row r="8" customFormat="false" ht="15" hidden="false" customHeight="false" outlineLevel="0" collapsed="false">
      <c r="C8" s="0" t="s">
        <v>73</v>
      </c>
    </row>
    <row r="9" customFormat="false" ht="15" hidden="false" customHeight="false" outlineLevel="0" collapsed="false">
      <c r="C9" s="0" t="s">
        <v>74</v>
      </c>
    </row>
    <row r="10" customFormat="false" ht="15" hidden="false" customHeight="false" outlineLevel="0" collapsed="false">
      <c r="C10" s="0" t="s">
        <v>75</v>
      </c>
    </row>
    <row r="11" customFormat="false" ht="15" hidden="false" customHeight="false" outlineLevel="0" collapsed="false">
      <c r="C11" s="0" t="s">
        <v>76</v>
      </c>
    </row>
    <row r="12" customFormat="false" ht="15" hidden="false" customHeight="false" outlineLevel="0" collapsed="false">
      <c r="C12" s="0" t="s">
        <v>77</v>
      </c>
    </row>
    <row r="13" customFormat="false" ht="15" hidden="false" customHeight="false" outlineLevel="0" collapsed="false">
      <c r="C13" s="0" t="s">
        <v>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2"/>
    <col collapsed="false" customWidth="true" hidden="false" outlineLevel="0" max="3" min="3" style="0" width="22"/>
    <col collapsed="false" customWidth="true" hidden="false" outlineLevel="0" max="4" min="4" style="0" width="32"/>
    <col collapsed="false" customWidth="true" hidden="false" outlineLevel="0" max="5" min="5" style="0" width="20"/>
  </cols>
  <sheetData>
    <row r="1" customFormat="false" ht="15" hidden="false" customHeight="false" outlineLevel="0" collapsed="false">
      <c r="A1" s="12" t="s">
        <v>79</v>
      </c>
      <c r="B1" s="12" t="s">
        <v>80</v>
      </c>
      <c r="C1" s="12" t="s">
        <v>81</v>
      </c>
      <c r="D1" s="12" t="s">
        <v>82</v>
      </c>
      <c r="E1" s="12" t="s">
        <v>83</v>
      </c>
    </row>
    <row r="2" customFormat="false" ht="15" hidden="false" customHeight="false" outlineLevel="0" collapsed="false">
      <c r="A2" s="0" t="s">
        <v>84</v>
      </c>
      <c r="B2" s="0" t="s">
        <v>85</v>
      </c>
      <c r="C2" s="0" t="s">
        <v>86</v>
      </c>
      <c r="D2" s="0" t="s">
        <v>25</v>
      </c>
      <c r="E2" s="0" t="s">
        <v>87</v>
      </c>
    </row>
    <row r="3" customFormat="false" ht="15" hidden="false" customHeight="false" outlineLevel="0" collapsed="false">
      <c r="A3" s="0" t="s">
        <v>88</v>
      </c>
      <c r="B3" s="0" t="s">
        <v>85</v>
      </c>
      <c r="C3" s="0" t="s">
        <v>86</v>
      </c>
      <c r="D3" s="0" t="s">
        <v>26</v>
      </c>
      <c r="E3" s="0" t="s">
        <v>87</v>
      </c>
    </row>
    <row r="4" customFormat="false" ht="15" hidden="false" customHeight="false" outlineLevel="0" collapsed="false">
      <c r="A4" s="0" t="s">
        <v>89</v>
      </c>
      <c r="B4" s="0" t="s">
        <v>85</v>
      </c>
      <c r="C4" s="0" t="s">
        <v>86</v>
      </c>
      <c r="D4" s="0" t="s">
        <v>90</v>
      </c>
      <c r="E4" s="0" t="s">
        <v>87</v>
      </c>
    </row>
    <row r="5" customFormat="false" ht="15" hidden="false" customHeight="false" outlineLevel="0" collapsed="false">
      <c r="A5" s="0" t="s">
        <v>91</v>
      </c>
      <c r="B5" s="0" t="s">
        <v>92</v>
      </c>
      <c r="C5" s="0" t="s">
        <v>93</v>
      </c>
      <c r="D5" s="0" t="s">
        <v>94</v>
      </c>
      <c r="E5" s="0" t="s">
        <v>87</v>
      </c>
    </row>
    <row r="6" customFormat="false" ht="15" hidden="false" customHeight="false" outlineLevel="0" collapsed="false">
      <c r="A6" s="0" t="s">
        <v>95</v>
      </c>
      <c r="B6" s="0" t="s">
        <v>85</v>
      </c>
      <c r="C6" s="0" t="s">
        <v>96</v>
      </c>
      <c r="D6" s="0" t="s">
        <v>25</v>
      </c>
      <c r="E6" s="0" t="s">
        <v>97</v>
      </c>
    </row>
    <row r="7" customFormat="false" ht="15" hidden="false" customHeight="false" outlineLevel="0" collapsed="false">
      <c r="A7" s="0" t="s">
        <v>98</v>
      </c>
      <c r="B7" s="0" t="s">
        <v>85</v>
      </c>
      <c r="C7" s="0" t="s">
        <v>3</v>
      </c>
      <c r="D7" s="0" t="s">
        <v>25</v>
      </c>
      <c r="E7" s="0" t="s">
        <v>99</v>
      </c>
    </row>
    <row r="8" customFormat="false" ht="15" hidden="false" customHeight="false" outlineLevel="0" collapsed="false">
      <c r="A8" s="0" t="s">
        <v>100</v>
      </c>
      <c r="B8" s="0" t="s">
        <v>85</v>
      </c>
      <c r="C8" s="0" t="s">
        <v>1</v>
      </c>
      <c r="D8" s="0" t="s">
        <v>25</v>
      </c>
      <c r="E8" s="0" t="s">
        <v>101</v>
      </c>
    </row>
    <row r="9" customFormat="false" ht="15" hidden="false" customHeight="false" outlineLevel="0" collapsed="false">
      <c r="A9" s="0" t="s">
        <v>102</v>
      </c>
      <c r="B9" s="0" t="s">
        <v>85</v>
      </c>
      <c r="C9" s="0" t="s">
        <v>1</v>
      </c>
      <c r="D9" s="0" t="s">
        <v>103</v>
      </c>
      <c r="E9" s="0" t="s">
        <v>99</v>
      </c>
    </row>
    <row r="10" customFormat="false" ht="15" hidden="false" customHeight="false" outlineLevel="0" collapsed="false">
      <c r="A10" s="0" t="s">
        <v>104</v>
      </c>
      <c r="B10" s="0" t="s">
        <v>92</v>
      </c>
      <c r="C10" s="0" t="s">
        <v>105</v>
      </c>
      <c r="D10" s="0" t="s">
        <v>106</v>
      </c>
      <c r="E10" s="0" t="s">
        <v>107</v>
      </c>
    </row>
    <row r="11" customFormat="false" ht="15" hidden="false" customHeight="false" outlineLevel="0" collapsed="false">
      <c r="A11" s="0" t="s">
        <v>108</v>
      </c>
      <c r="B11" s="0" t="s">
        <v>92</v>
      </c>
      <c r="C11" s="0" t="s">
        <v>41</v>
      </c>
      <c r="D11" s="0" t="s">
        <v>106</v>
      </c>
      <c r="E11" s="0" t="s">
        <v>107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95"/>
    <col collapsed="false" customWidth="true" hidden="false" outlineLevel="0" max="3" min="3" style="0" width="60"/>
  </cols>
  <sheetData>
    <row r="1" customFormat="false" ht="15" hidden="false" customHeight="false" outlineLevel="0" collapsed="false">
      <c r="A1" s="12" t="s">
        <v>109</v>
      </c>
      <c r="B1" s="12" t="s">
        <v>110</v>
      </c>
      <c r="C1" s="12" t="s">
        <v>111</v>
      </c>
    </row>
    <row r="2" customFormat="false" ht="15" hidden="false" customHeight="false" outlineLevel="0" collapsed="false">
      <c r="A2" s="0" t="s">
        <v>112</v>
      </c>
      <c r="B2" s="0" t="s">
        <v>113</v>
      </c>
      <c r="C2" s="0" t="s">
        <v>114</v>
      </c>
    </row>
    <row r="3" customFormat="false" ht="15" hidden="false" customHeight="false" outlineLevel="0" collapsed="false">
      <c r="A3" s="0" t="s">
        <v>115</v>
      </c>
      <c r="B3" s="0" t="s">
        <v>116</v>
      </c>
      <c r="C3" s="0" t="s">
        <v>9</v>
      </c>
    </row>
    <row r="4" customFormat="false" ht="15" hidden="false" customHeight="false" outlineLevel="0" collapsed="false">
      <c r="A4" s="0" t="s">
        <v>117</v>
      </c>
      <c r="B4" s="0" t="s">
        <v>118</v>
      </c>
      <c r="C4" s="0" t="s">
        <v>10</v>
      </c>
    </row>
    <row r="5" customFormat="false" ht="15" hidden="false" customHeight="false" outlineLevel="0" collapsed="false">
      <c r="A5" s="0" t="s">
        <v>119</v>
      </c>
      <c r="B5" s="0" t="s">
        <v>120</v>
      </c>
      <c r="C5" s="0" t="s">
        <v>11</v>
      </c>
    </row>
    <row r="6" customFormat="false" ht="15" hidden="false" customHeight="false" outlineLevel="0" collapsed="false">
      <c r="A6" s="0" t="s">
        <v>121</v>
      </c>
      <c r="B6" s="0" t="s">
        <v>122</v>
      </c>
      <c r="C6" s="0" t="s">
        <v>12</v>
      </c>
    </row>
    <row r="7" customFormat="false" ht="15" hidden="false" customHeight="false" outlineLevel="0" collapsed="false">
      <c r="A7" s="0" t="s">
        <v>123</v>
      </c>
      <c r="B7" s="0" t="s">
        <v>120</v>
      </c>
      <c r="C7" s="0" t="s">
        <v>124</v>
      </c>
    </row>
    <row r="8" customFormat="false" ht="15" hidden="false" customHeight="false" outlineLevel="0" collapsed="false">
      <c r="A8" s="0" t="s">
        <v>125</v>
      </c>
      <c r="B8" s="0" t="s">
        <v>126</v>
      </c>
      <c r="C8" s="0" t="s">
        <v>127</v>
      </c>
    </row>
    <row r="9" customFormat="false" ht="15" hidden="false" customHeight="false" outlineLevel="0" collapsed="false">
      <c r="A9" s="0" t="s">
        <v>128</v>
      </c>
      <c r="B9" s="0" t="s">
        <v>129</v>
      </c>
      <c r="C9" s="0" t="s">
        <v>130</v>
      </c>
    </row>
    <row r="10" customFormat="false" ht="15" hidden="false" customHeight="false" outlineLevel="0" collapsed="false">
      <c r="A10" s="0" t="s">
        <v>131</v>
      </c>
      <c r="B10" s="0" t="s">
        <v>132</v>
      </c>
      <c r="C10" s="0" t="s">
        <v>133</v>
      </c>
    </row>
    <row r="11" customFormat="false" ht="15" hidden="false" customHeight="false" outlineLevel="0" collapsed="false">
      <c r="A11" s="0" t="s">
        <v>134</v>
      </c>
      <c r="B11" s="0" t="s">
        <v>135</v>
      </c>
      <c r="C11" s="0" t="s">
        <v>136</v>
      </c>
    </row>
    <row r="12" customFormat="false" ht="15" hidden="false" customHeight="false" outlineLevel="0" collapsed="false">
      <c r="A12" s="0" t="s">
        <v>137</v>
      </c>
      <c r="B12" s="0" t="s">
        <v>138</v>
      </c>
      <c r="C12" s="0" t="s">
        <v>139</v>
      </c>
    </row>
    <row r="13" customFormat="false" ht="15" hidden="false" customHeight="false" outlineLevel="0" collapsed="false">
      <c r="A13" s="0" t="s">
        <v>140</v>
      </c>
      <c r="B13" s="0" t="s">
        <v>141</v>
      </c>
      <c r="C13" s="0" t="s">
        <v>142</v>
      </c>
    </row>
    <row r="14" customFormat="false" ht="15" hidden="false" customHeight="false" outlineLevel="0" collapsed="false">
      <c r="A14" s="0" t="s">
        <v>143</v>
      </c>
      <c r="B14" s="0" t="s">
        <v>144</v>
      </c>
      <c r="C14" s="0" t="s">
        <v>30</v>
      </c>
    </row>
    <row r="15" customFormat="false" ht="15" hidden="false" customHeight="false" outlineLevel="0" collapsed="false">
      <c r="A15" s="0" t="s">
        <v>145</v>
      </c>
      <c r="B15" s="0" t="s">
        <v>146</v>
      </c>
      <c r="C15" s="0" t="s">
        <v>30</v>
      </c>
    </row>
    <row r="16" customFormat="false" ht="15" hidden="false" customHeight="false" outlineLevel="0" collapsed="false">
      <c r="A16" s="0" t="s">
        <v>147</v>
      </c>
      <c r="B16" s="0" t="s">
        <v>148</v>
      </c>
      <c r="C16" s="0" t="s">
        <v>149</v>
      </c>
    </row>
    <row r="17" customFormat="false" ht="15" hidden="false" customHeight="false" outlineLevel="0" collapsed="false">
      <c r="A17" s="0" t="s">
        <v>150</v>
      </c>
      <c r="B17" s="0" t="s">
        <v>151</v>
      </c>
      <c r="C17" s="0" t="s">
        <v>152</v>
      </c>
    </row>
    <row r="18" customFormat="false" ht="15" hidden="false" customHeight="false" outlineLevel="0" collapsed="false">
      <c r="A18" s="0" t="s">
        <v>153</v>
      </c>
      <c r="B18" s="0" t="s">
        <v>154</v>
      </c>
      <c r="C18" s="0" t="s">
        <v>155</v>
      </c>
    </row>
    <row r="19" customFormat="false" ht="15" hidden="false" customHeight="false" outlineLevel="0" collapsed="false">
      <c r="A19" s="0" t="s">
        <v>156</v>
      </c>
      <c r="B19" s="0" t="s">
        <v>157</v>
      </c>
      <c r="C19" s="0" t="s">
        <v>158</v>
      </c>
    </row>
    <row r="20" customFormat="false" ht="15" hidden="false" customHeight="false" outlineLevel="0" collapsed="false">
      <c r="A20" s="0" t="s">
        <v>159</v>
      </c>
      <c r="B20" s="0" t="s">
        <v>160</v>
      </c>
      <c r="C20" s="0" t="s">
        <v>161</v>
      </c>
    </row>
    <row r="21" customFormat="false" ht="15" hidden="false" customHeight="false" outlineLevel="0" collapsed="false">
      <c r="A21" s="0" t="s">
        <v>162</v>
      </c>
      <c r="B21" s="0" t="s">
        <v>163</v>
      </c>
      <c r="C21" s="0" t="s">
        <v>164</v>
      </c>
    </row>
    <row r="22" customFormat="false" ht="15" hidden="false" customHeight="false" outlineLevel="0" collapsed="false">
      <c r="A22" s="0" t="s">
        <v>165</v>
      </c>
      <c r="B22" s="0" t="s">
        <v>166</v>
      </c>
      <c r="C22" s="0" t="s">
        <v>30</v>
      </c>
    </row>
    <row r="23" customFormat="false" ht="15" hidden="false" customHeight="false" outlineLevel="0" collapsed="false">
      <c r="A23" s="0" t="s">
        <v>167</v>
      </c>
      <c r="B23" s="0" t="s">
        <v>168</v>
      </c>
      <c r="C23" s="0" t="s">
        <v>30</v>
      </c>
    </row>
    <row r="24" customFormat="false" ht="15" hidden="false" customHeight="false" outlineLevel="0" collapsed="false">
      <c r="A24" s="0" t="s">
        <v>169</v>
      </c>
      <c r="B24" s="0" t="s">
        <v>170</v>
      </c>
      <c r="C24" s="0" t="s">
        <v>171</v>
      </c>
    </row>
    <row r="25" customFormat="false" ht="15" hidden="false" customHeight="false" outlineLevel="0" collapsed="false">
      <c r="A25" s="0" t="s">
        <v>172</v>
      </c>
      <c r="B25" s="0" t="s">
        <v>173</v>
      </c>
      <c r="C25" s="0" t="s">
        <v>174</v>
      </c>
    </row>
    <row r="26" customFormat="false" ht="15" hidden="false" customHeight="false" outlineLevel="0" collapsed="false">
      <c r="A26" s="0" t="s">
        <v>175</v>
      </c>
      <c r="B26" s="0" t="s">
        <v>176</v>
      </c>
      <c r="C26" s="0" t="s">
        <v>177</v>
      </c>
    </row>
    <row r="27" customFormat="false" ht="15" hidden="false" customHeight="false" outlineLevel="0" collapsed="false">
      <c r="A27" s="0" t="s">
        <v>178</v>
      </c>
      <c r="B27" s="0" t="s">
        <v>179</v>
      </c>
      <c r="C27" s="0" t="s">
        <v>180</v>
      </c>
    </row>
    <row r="28" customFormat="false" ht="15" hidden="false" customHeight="false" outlineLevel="0" collapsed="false">
      <c r="A28" s="0" t="s">
        <v>181</v>
      </c>
      <c r="B28" s="0" t="s">
        <v>182</v>
      </c>
      <c r="C28" s="0" t="s">
        <v>183</v>
      </c>
    </row>
    <row r="29" customFormat="false" ht="15" hidden="false" customHeight="false" outlineLevel="0" collapsed="false">
      <c r="A29" s="0" t="s">
        <v>184</v>
      </c>
      <c r="B29" s="0" t="s">
        <v>185</v>
      </c>
      <c r="C29" s="0" t="s">
        <v>186</v>
      </c>
    </row>
    <row r="30" customFormat="false" ht="15" hidden="false" customHeight="false" outlineLevel="0" collapsed="false">
      <c r="A30" s="0" t="s">
        <v>187</v>
      </c>
      <c r="B30" s="0" t="s">
        <v>188</v>
      </c>
      <c r="C30" s="0" t="s">
        <v>189</v>
      </c>
    </row>
    <row r="31" customFormat="false" ht="15" hidden="false" customHeight="false" outlineLevel="0" collapsed="false">
      <c r="A31" s="0" t="s">
        <v>190</v>
      </c>
      <c r="B31" s="0" t="s">
        <v>191</v>
      </c>
      <c r="C31" s="0" t="s">
        <v>192</v>
      </c>
    </row>
    <row r="32" customFormat="false" ht="15" hidden="false" customHeight="false" outlineLevel="0" collapsed="false">
      <c r="A32" s="0" t="s">
        <v>193</v>
      </c>
      <c r="B32" s="0" t="s">
        <v>194</v>
      </c>
      <c r="C32" s="0" t="s">
        <v>30</v>
      </c>
    </row>
    <row r="33" customFormat="false" ht="15" hidden="false" customHeight="false" outlineLevel="0" collapsed="false">
      <c r="A33" s="0" t="s">
        <v>195</v>
      </c>
      <c r="B33" s="0" t="s">
        <v>196</v>
      </c>
      <c r="C33" s="0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2026-10-21T18:39:37Z</dcterms:created>
  <dc:creator>openpyxl</dc:creator>
  <dc:description/>
  <dc:language>en-US</dc:language>
  <cp:lastModifiedBy/>
  <dcterms:modified xsi:type="dcterms:W3CDTF">2026-10-21T18:39:37Z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