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lary" sheetId="2" state="visible" r:id="rId2"/>
    <sheet xmlns:r="http://schemas.openxmlformats.org/officeDocument/2006/relationships" name="Attendance" sheetId="3" state="visible" r:id="rId3"/>
    <sheet xmlns:r="http://schemas.openxmlformats.org/officeDocument/2006/relationships" name="August pa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  <xf numFmtId="9" fontId="0" fillId="3" borderId="1" pivotButton="0" quotePrefix="0" xfId="0"/>
    <xf numFmtId="0" fontId="1" fillId="0" borderId="1" pivotButton="0" quotePrefix="0" xfId="0"/>
    <xf numFmtId="0" fontId="1" fillId="0" borderId="0" pivotButton="0" quotePrefix="0" xfId="0"/>
    <xf numFmtId="165" fontId="1" fillId="2" borderId="1" applyAlignment="1" pivotButton="0" quotePrefix="0" xfId="0">
      <alignment textRotation="90"/>
    </xf>
    <xf numFmtId="0" fontId="0" fillId="3" borderId="1" pivotButton="0" quotePrefix="0" xfId="0"/>
    <xf numFmtId="0" fontId="0" fillId="4" borderId="1" pivotButton="0" quotePrefix="0" xfId="0"/>
    <xf numFmtId="2" fontId="0" fillId="4" borderId="1" pivotButton="0" quotePrefix="0" xfId="0"/>
    <xf numFmtId="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excel-salary-calculation-practice</t>
        </is>
      </c>
    </row>
    <row r="3">
      <c r="A3" t="inlineStr">
        <is>
          <t>Made-up data for practice. Every name, mark, order, attendance entry and salary figure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EXAMPLE RATES FOR PRACTICE ONLY: HRA 30%, DA 30%, TA 20% of Basic, PF 12% of (Basic + DA) from the employee and 12% from the employer. Real rates, limits and other deductions depend on the company and the current rules.</t>
        </is>
      </c>
    </row>
    <row r="6">
      <c r="A6" t="inlineStr">
        <is>
          <t>Sheet Salary: change a rate in O2:O5 (yellow) and every salary updates. Sheet Attendance: August 2026. Sheet August pay: Paid days from Attendance with VLOOKUP, earned gross = gross / 31 x paid days.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9" customWidth="1" min="5" max="5"/>
    <col width="9" customWidth="1" min="6" max="6"/>
    <col width="10" customWidth="1" min="7" max="7"/>
    <col width="12" customWidth="1" min="8" max="8"/>
    <col width="12" customWidth="1" min="9" max="9"/>
    <col width="13" customWidth="1" min="10" max="10"/>
    <col width="13" customWidth="1" min="11" max="11"/>
    <col width="13" customWidth="1" min="12" max="12"/>
    <col width="3" customWidth="1" min="13" max="13"/>
    <col width="34" customWidth="1" min="14" max="14"/>
  </cols>
  <sheetData>
    <row r="1">
      <c r="A1" s="2" t="inlineStr">
        <is>
          <t>Emp_ID</t>
        </is>
      </c>
      <c r="B1" s="2" t="inlineStr">
        <is>
          <t>Name</t>
        </is>
      </c>
      <c r="C1" s="2" t="inlineStr">
        <is>
          <t>Basic</t>
        </is>
      </c>
      <c r="D1" s="2" t="inlineStr">
        <is>
          <t>HRA</t>
        </is>
      </c>
      <c r="E1" s="2" t="inlineStr">
        <is>
          <t>DA</t>
        </is>
      </c>
      <c r="F1" s="2" t="inlineStr">
        <is>
          <t>TA</t>
        </is>
      </c>
      <c r="G1" s="2" t="inlineStr">
        <is>
          <t>Gross</t>
        </is>
      </c>
      <c r="H1" s="2" t="inlineStr">
        <is>
          <t>PF Employee</t>
        </is>
      </c>
      <c r="I1" s="2" t="inlineStr">
        <is>
          <t>PF Employer</t>
        </is>
      </c>
      <c r="J1" s="2" t="inlineStr">
        <is>
          <t>Net (in hand)</t>
        </is>
      </c>
      <c r="K1" s="2" t="inlineStr">
        <is>
          <t>CTC per month</t>
        </is>
      </c>
      <c r="L1" s="2" t="inlineStr">
        <is>
          <t>CTC per year</t>
        </is>
      </c>
      <c r="N1" s="2" t="inlineStr">
        <is>
          <t>Example rate (practice only)</t>
        </is>
      </c>
      <c r="O1" s="2" t="inlineStr">
        <is>
          <t>Rate</t>
        </is>
      </c>
    </row>
    <row r="2">
      <c r="A2" s="3" t="inlineStr">
        <is>
          <t>E101</t>
        </is>
      </c>
      <c r="B2" s="3" t="inlineStr">
        <is>
          <t>Ravindra Bagale</t>
        </is>
      </c>
      <c r="C2" s="4" t="n">
        <v>10000</v>
      </c>
      <c r="D2" s="5">
        <f>C2*$O$2</f>
        <v/>
      </c>
      <c r="E2" s="5">
        <f>C2*$O$3</f>
        <v/>
      </c>
      <c r="F2" s="5">
        <f>C2*$O$4</f>
        <v/>
      </c>
      <c r="G2" s="5">
        <f>SUM(C2:F2)</f>
        <v/>
      </c>
      <c r="H2" s="5">
        <f>ROUND((C2+E2)*$O$5,0)</f>
        <v/>
      </c>
      <c r="I2" s="5">
        <f>ROUND((C2+E2)*$O$5,0)</f>
        <v/>
      </c>
      <c r="J2" s="5">
        <f>G2-H2</f>
        <v/>
      </c>
      <c r="K2" s="5">
        <f>G2+I2</f>
        <v/>
      </c>
      <c r="L2" s="5">
        <f>K2*12</f>
        <v/>
      </c>
      <c r="N2" s="3" t="inlineStr">
        <is>
          <t>HRA % of Basic</t>
        </is>
      </c>
      <c r="O2" s="6" t="n">
        <v>0.3</v>
      </c>
    </row>
    <row r="3">
      <c r="A3" s="3" t="inlineStr">
        <is>
          <t>E102</t>
        </is>
      </c>
      <c r="B3" s="3" t="inlineStr">
        <is>
          <t>Shraddha Bagale</t>
        </is>
      </c>
      <c r="C3" s="4" t="n">
        <v>12000</v>
      </c>
      <c r="D3" s="5">
        <f>C3*$O$2</f>
        <v/>
      </c>
      <c r="E3" s="5">
        <f>C3*$O$3</f>
        <v/>
      </c>
      <c r="F3" s="5">
        <f>C3*$O$4</f>
        <v/>
      </c>
      <c r="G3" s="5">
        <f>SUM(C3:F3)</f>
        <v/>
      </c>
      <c r="H3" s="5">
        <f>ROUND((C3+E3)*$O$5,0)</f>
        <v/>
      </c>
      <c r="I3" s="5">
        <f>ROUND((C3+E3)*$O$5,0)</f>
        <v/>
      </c>
      <c r="J3" s="5">
        <f>G3-H3</f>
        <v/>
      </c>
      <c r="K3" s="5">
        <f>G3+I3</f>
        <v/>
      </c>
      <c r="L3" s="5">
        <f>K3*12</f>
        <v/>
      </c>
      <c r="N3" s="3" t="inlineStr">
        <is>
          <t>DA % of Basic</t>
        </is>
      </c>
      <c r="O3" s="6" t="n">
        <v>0.3</v>
      </c>
    </row>
    <row r="4">
      <c r="A4" s="3" t="inlineStr">
        <is>
          <t>E103</t>
        </is>
      </c>
      <c r="B4" s="3" t="inlineStr">
        <is>
          <t>Ruhi Bagale</t>
        </is>
      </c>
      <c r="C4" s="4" t="n">
        <v>14000</v>
      </c>
      <c r="D4" s="5">
        <f>C4*$O$2</f>
        <v/>
      </c>
      <c r="E4" s="5">
        <f>C4*$O$3</f>
        <v/>
      </c>
      <c r="F4" s="5">
        <f>C4*$O$4</f>
        <v/>
      </c>
      <c r="G4" s="5">
        <f>SUM(C4:F4)</f>
        <v/>
      </c>
      <c r="H4" s="5">
        <f>ROUND((C4+E4)*$O$5,0)</f>
        <v/>
      </c>
      <c r="I4" s="5">
        <f>ROUND((C4+E4)*$O$5,0)</f>
        <v/>
      </c>
      <c r="J4" s="5">
        <f>G4-H4</f>
        <v/>
      </c>
      <c r="K4" s="5">
        <f>G4+I4</f>
        <v/>
      </c>
      <c r="L4" s="5">
        <f>K4*12</f>
        <v/>
      </c>
      <c r="N4" s="3" t="inlineStr">
        <is>
          <t>TA % of Basic</t>
        </is>
      </c>
      <c r="O4" s="6" t="n">
        <v>0.2</v>
      </c>
    </row>
    <row r="5">
      <c r="A5" s="3" t="inlineStr">
        <is>
          <t>E104</t>
        </is>
      </c>
      <c r="B5" s="3" t="inlineStr">
        <is>
          <t>Shahrukh</t>
        </is>
      </c>
      <c r="C5" s="4" t="n">
        <v>16000</v>
      </c>
      <c r="D5" s="5">
        <f>C5*$O$2</f>
        <v/>
      </c>
      <c r="E5" s="5">
        <f>C5*$O$3</f>
        <v/>
      </c>
      <c r="F5" s="5">
        <f>C5*$O$4</f>
        <v/>
      </c>
      <c r="G5" s="5">
        <f>SUM(C5:F5)</f>
        <v/>
      </c>
      <c r="H5" s="5">
        <f>ROUND((C5+E5)*$O$5,0)</f>
        <v/>
      </c>
      <c r="I5" s="5">
        <f>ROUND((C5+E5)*$O$5,0)</f>
        <v/>
      </c>
      <c r="J5" s="5">
        <f>G5-H5</f>
        <v/>
      </c>
      <c r="K5" s="5">
        <f>G5+I5</f>
        <v/>
      </c>
      <c r="L5" s="5">
        <f>K5*12</f>
        <v/>
      </c>
      <c r="N5" s="3" t="inlineStr">
        <is>
          <t>PF % of (Basic + DA), each side</t>
        </is>
      </c>
      <c r="O5" s="6" t="n">
        <v>0.12</v>
      </c>
    </row>
    <row r="6">
      <c r="A6" s="3" t="inlineStr">
        <is>
          <t>E105</t>
        </is>
      </c>
      <c r="B6" s="3" t="inlineStr">
        <is>
          <t>Amir</t>
        </is>
      </c>
      <c r="C6" s="4" t="n">
        <v>18000</v>
      </c>
      <c r="D6" s="5">
        <f>C6*$O$2</f>
        <v/>
      </c>
      <c r="E6" s="5">
        <f>C6*$O$3</f>
        <v/>
      </c>
      <c r="F6" s="5">
        <f>C6*$O$4</f>
        <v/>
      </c>
      <c r="G6" s="5">
        <f>SUM(C6:F6)</f>
        <v/>
      </c>
      <c r="H6" s="5">
        <f>ROUND((C6+E6)*$O$5,0)</f>
        <v/>
      </c>
      <c r="I6" s="5">
        <f>ROUND((C6+E6)*$O$5,0)</f>
        <v/>
      </c>
      <c r="J6" s="5">
        <f>G6-H6</f>
        <v/>
      </c>
      <c r="K6" s="5">
        <f>G6+I6</f>
        <v/>
      </c>
      <c r="L6" s="5">
        <f>K6*12</f>
        <v/>
      </c>
    </row>
    <row r="7">
      <c r="A7" s="3" t="inlineStr">
        <is>
          <t>E106</t>
        </is>
      </c>
      <c r="B7" s="3" t="inlineStr">
        <is>
          <t>Salman</t>
        </is>
      </c>
      <c r="C7" s="4" t="n">
        <v>20000</v>
      </c>
      <c r="D7" s="5">
        <f>C7*$O$2</f>
        <v/>
      </c>
      <c r="E7" s="5">
        <f>C7*$O$3</f>
        <v/>
      </c>
      <c r="F7" s="5">
        <f>C7*$O$4</f>
        <v/>
      </c>
      <c r="G7" s="5">
        <f>SUM(C7:F7)</f>
        <v/>
      </c>
      <c r="H7" s="5">
        <f>ROUND((C7+E7)*$O$5,0)</f>
        <v/>
      </c>
      <c r="I7" s="5">
        <f>ROUND((C7+E7)*$O$5,0)</f>
        <v/>
      </c>
      <c r="J7" s="5">
        <f>G7-H7</f>
        <v/>
      </c>
      <c r="K7" s="5">
        <f>G7+I7</f>
        <v/>
      </c>
      <c r="L7" s="5">
        <f>K7*12</f>
        <v/>
      </c>
    </row>
    <row r="8">
      <c r="A8" s="3" t="inlineStr">
        <is>
          <t>E107</t>
        </is>
      </c>
      <c r="B8" s="3" t="inlineStr">
        <is>
          <t>Zoya</t>
        </is>
      </c>
      <c r="C8" s="4" t="n">
        <v>22000</v>
      </c>
      <c r="D8" s="5">
        <f>C8*$O$2</f>
        <v/>
      </c>
      <c r="E8" s="5">
        <f>C8*$O$3</f>
        <v/>
      </c>
      <c r="F8" s="5">
        <f>C8*$O$4</f>
        <v/>
      </c>
      <c r="G8" s="5">
        <f>SUM(C8:F8)</f>
        <v/>
      </c>
      <c r="H8" s="5">
        <f>ROUND((C8+E8)*$O$5,0)</f>
        <v/>
      </c>
      <c r="I8" s="5">
        <f>ROUND((C8+E8)*$O$5,0)</f>
        <v/>
      </c>
      <c r="J8" s="5">
        <f>G8-H8</f>
        <v/>
      </c>
      <c r="K8" s="5">
        <f>G8+I8</f>
        <v/>
      </c>
      <c r="L8" s="5">
        <f>K8*12</f>
        <v/>
      </c>
    </row>
    <row r="9">
      <c r="A9" s="3" t="inlineStr">
        <is>
          <t>E108</t>
        </is>
      </c>
      <c r="B9" s="3" t="inlineStr">
        <is>
          <t>Ravina</t>
        </is>
      </c>
      <c r="C9" s="4" t="n">
        <v>24000</v>
      </c>
      <c r="D9" s="5">
        <f>C9*$O$2</f>
        <v/>
      </c>
      <c r="E9" s="5">
        <f>C9*$O$3</f>
        <v/>
      </c>
      <c r="F9" s="5">
        <f>C9*$O$4</f>
        <v/>
      </c>
      <c r="G9" s="5">
        <f>SUM(C9:F9)</f>
        <v/>
      </c>
      <c r="H9" s="5">
        <f>ROUND((C9+E9)*$O$5,0)</f>
        <v/>
      </c>
      <c r="I9" s="5">
        <f>ROUND((C9+E9)*$O$5,0)</f>
        <v/>
      </c>
      <c r="J9" s="5">
        <f>G9-H9</f>
        <v/>
      </c>
      <c r="K9" s="5">
        <f>G9+I9</f>
        <v/>
      </c>
      <c r="L9" s="5">
        <f>K9*12</f>
        <v/>
      </c>
    </row>
    <row r="10">
      <c r="A10" s="3" t="inlineStr">
        <is>
          <t>E109</t>
        </is>
      </c>
      <c r="B10" s="3" t="inlineStr">
        <is>
          <t>Raja</t>
        </is>
      </c>
      <c r="C10" s="4" t="n">
        <v>26000</v>
      </c>
      <c r="D10" s="5">
        <f>C10*$O$2</f>
        <v/>
      </c>
      <c r="E10" s="5">
        <f>C10*$O$3</f>
        <v/>
      </c>
      <c r="F10" s="5">
        <f>C10*$O$4</f>
        <v/>
      </c>
      <c r="G10" s="5">
        <f>SUM(C10:F10)</f>
        <v/>
      </c>
      <c r="H10" s="5">
        <f>ROUND((C10+E10)*$O$5,0)</f>
        <v/>
      </c>
      <c r="I10" s="5">
        <f>ROUND((C10+E10)*$O$5,0)</f>
        <v/>
      </c>
      <c r="J10" s="5">
        <f>G10-H10</f>
        <v/>
      </c>
      <c r="K10" s="5">
        <f>G10+I10</f>
        <v/>
      </c>
      <c r="L10" s="5">
        <f>K10*12</f>
        <v/>
      </c>
    </row>
    <row r="11">
      <c r="A11" s="3" t="inlineStr">
        <is>
          <t>E110</t>
        </is>
      </c>
      <c r="B11" s="3" t="inlineStr">
        <is>
          <t>Rani</t>
        </is>
      </c>
      <c r="C11" s="4" t="n">
        <v>28000</v>
      </c>
      <c r="D11" s="5">
        <f>C11*$O$2</f>
        <v/>
      </c>
      <c r="E11" s="5">
        <f>C11*$O$3</f>
        <v/>
      </c>
      <c r="F11" s="5">
        <f>C11*$O$4</f>
        <v/>
      </c>
      <c r="G11" s="5">
        <f>SUM(C11:F11)</f>
        <v/>
      </c>
      <c r="H11" s="5">
        <f>ROUND((C11+E11)*$O$5,0)</f>
        <v/>
      </c>
      <c r="I11" s="5">
        <f>ROUND((C11+E11)*$O$5,0)</f>
        <v/>
      </c>
      <c r="J11" s="5">
        <f>G11-H11</f>
        <v/>
      </c>
      <c r="K11" s="5">
        <f>G11+I11</f>
        <v/>
      </c>
      <c r="L11" s="5">
        <f>K11*12</f>
        <v/>
      </c>
    </row>
    <row r="12">
      <c r="A12" s="7" t="inlineStr">
        <is>
          <t>Total</t>
        </is>
      </c>
      <c r="C12" s="5">
        <f>SUM(C2:C11)</f>
        <v/>
      </c>
      <c r="D12" s="5">
        <f>SUM(D2:D11)</f>
        <v/>
      </c>
      <c r="E12" s="5">
        <f>SUM(E2:E11)</f>
        <v/>
      </c>
      <c r="F12" s="5">
        <f>SUM(F2:F11)</f>
        <v/>
      </c>
      <c r="G12" s="5">
        <f>SUM(G2:G11)</f>
        <v/>
      </c>
      <c r="H12" s="5">
        <f>SUM(H2:H11)</f>
        <v/>
      </c>
      <c r="I12" s="5">
        <f>SUM(I2:I11)</f>
        <v/>
      </c>
      <c r="J12" s="5">
        <f>SUM(J2:J11)</f>
        <v/>
      </c>
      <c r="K12" s="5">
        <f>SUM(K2:K11)</f>
        <v/>
      </c>
      <c r="L12" s="5">
        <f>SUM(L2:L11)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M1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</cols>
  <sheetData>
    <row r="1">
      <c r="A1" s="8" t="inlineStr">
        <is>
          <t>Attendance: August 2026 (1 = present, 0 = absent, WO = Sunday week-off)</t>
        </is>
      </c>
    </row>
    <row r="2" ht="48" customHeight="1">
      <c r="A2" s="2" t="inlineStr">
        <is>
          <t>Emp_ID</t>
        </is>
      </c>
      <c r="B2" s="2" t="inlineStr">
        <is>
          <t>Name</t>
        </is>
      </c>
      <c r="C2" s="9" t="n">
        <v>46235</v>
      </c>
      <c r="D2" s="9" t="n">
        <v>46236</v>
      </c>
      <c r="E2" s="9" t="n">
        <v>46237</v>
      </c>
      <c r="F2" s="9" t="n">
        <v>46238</v>
      </c>
      <c r="G2" s="9" t="n">
        <v>46239</v>
      </c>
      <c r="H2" s="9" t="n">
        <v>46240</v>
      </c>
      <c r="I2" s="9" t="n">
        <v>46241</v>
      </c>
      <c r="J2" s="9" t="n">
        <v>46242</v>
      </c>
      <c r="K2" s="9" t="n">
        <v>46243</v>
      </c>
      <c r="L2" s="9" t="n">
        <v>46244</v>
      </c>
      <c r="M2" s="9" t="n">
        <v>46245</v>
      </c>
      <c r="N2" s="9" t="n">
        <v>46246</v>
      </c>
      <c r="O2" s="9" t="n">
        <v>46247</v>
      </c>
      <c r="P2" s="9" t="n">
        <v>46248</v>
      </c>
      <c r="Q2" s="9" t="n">
        <v>46249</v>
      </c>
      <c r="R2" s="9" t="n">
        <v>46250</v>
      </c>
      <c r="S2" s="9" t="n">
        <v>46251</v>
      </c>
      <c r="T2" s="9" t="n">
        <v>46252</v>
      </c>
      <c r="U2" s="9" t="n">
        <v>46253</v>
      </c>
      <c r="V2" s="9" t="n">
        <v>46254</v>
      </c>
      <c r="W2" s="9" t="n">
        <v>46255</v>
      </c>
      <c r="X2" s="9" t="n">
        <v>46256</v>
      </c>
      <c r="Y2" s="9" t="n">
        <v>46257</v>
      </c>
      <c r="Z2" s="9" t="n">
        <v>46258</v>
      </c>
      <c r="AA2" s="9" t="n">
        <v>46259</v>
      </c>
      <c r="AB2" s="9" t="n">
        <v>46260</v>
      </c>
      <c r="AC2" s="9" t="n">
        <v>46261</v>
      </c>
      <c r="AD2" s="9" t="n">
        <v>46262</v>
      </c>
      <c r="AE2" s="9" t="n">
        <v>46263</v>
      </c>
      <c r="AF2" s="9" t="n">
        <v>46264</v>
      </c>
      <c r="AG2" s="9" t="n">
        <v>46265</v>
      </c>
      <c r="AH2" s="2" t="inlineStr">
        <is>
          <t>Present</t>
        </is>
      </c>
      <c r="AI2" s="2" t="inlineStr">
        <is>
          <t>Absent</t>
        </is>
      </c>
      <c r="AJ2" s="2" t="inlineStr">
        <is>
          <t>Week-off</t>
        </is>
      </c>
      <c r="AK2" s="2" t="inlineStr">
        <is>
          <t>Paid days</t>
        </is>
      </c>
      <c r="AL2" s="2" t="inlineStr">
        <is>
          <t>Check (31)</t>
        </is>
      </c>
      <c r="AM2" s="2" t="inlineStr">
        <is>
          <t>Attendance %</t>
        </is>
      </c>
    </row>
    <row r="3">
      <c r="A3" s="3" t="inlineStr">
        <is>
          <t>E101</t>
        </is>
      </c>
      <c r="B3" s="3" t="inlineStr">
        <is>
          <t>Ravindra Bagale</t>
        </is>
      </c>
      <c r="C3" s="3" t="n">
        <v>1</v>
      </c>
      <c r="D3" s="10" t="inlineStr">
        <is>
          <t>WO</t>
        </is>
      </c>
      <c r="E3" s="3" t="n">
        <v>1</v>
      </c>
      <c r="F3" s="3" t="n">
        <v>1</v>
      </c>
      <c r="G3" s="3" t="n">
        <v>1</v>
      </c>
      <c r="H3" s="3" t="n">
        <v>1</v>
      </c>
      <c r="I3" s="3" t="n">
        <v>1</v>
      </c>
      <c r="J3" s="3" t="n">
        <v>1</v>
      </c>
      <c r="K3" s="10" t="inlineStr">
        <is>
          <t>WO</t>
        </is>
      </c>
      <c r="L3" s="3" t="n">
        <v>1</v>
      </c>
      <c r="M3" s="3" t="n">
        <v>1</v>
      </c>
      <c r="N3" s="3" t="n">
        <v>1</v>
      </c>
      <c r="O3" s="3" t="n">
        <v>1</v>
      </c>
      <c r="P3" s="3" t="n">
        <v>1</v>
      </c>
      <c r="Q3" s="3" t="n">
        <v>1</v>
      </c>
      <c r="R3" s="10" t="inlineStr">
        <is>
          <t>WO</t>
        </is>
      </c>
      <c r="S3" s="3" t="n">
        <v>1</v>
      </c>
      <c r="T3" s="3" t="n">
        <v>1</v>
      </c>
      <c r="U3" s="3" t="n">
        <v>1</v>
      </c>
      <c r="V3" s="3" t="n">
        <v>1</v>
      </c>
      <c r="W3" s="3" t="n">
        <v>1</v>
      </c>
      <c r="X3" s="3" t="n">
        <v>1</v>
      </c>
      <c r="Y3" s="10" t="inlineStr">
        <is>
          <t>WO</t>
        </is>
      </c>
      <c r="Z3" s="3" t="n">
        <v>1</v>
      </c>
      <c r="AA3" s="3" t="n">
        <v>1</v>
      </c>
      <c r="AB3" s="3" t="n">
        <v>1</v>
      </c>
      <c r="AC3" s="3" t="n">
        <v>1</v>
      </c>
      <c r="AD3" s="3" t="n">
        <v>1</v>
      </c>
      <c r="AE3" s="3" t="n">
        <v>1</v>
      </c>
      <c r="AF3" s="10" t="inlineStr">
        <is>
          <t>WO</t>
        </is>
      </c>
      <c r="AG3" s="3" t="n">
        <v>1</v>
      </c>
      <c r="AH3" s="11">
        <f>COUNTIF(C3:AG3,1)</f>
        <v/>
      </c>
      <c r="AI3" s="11">
        <f>COUNTIF(C3:AG3,0)</f>
        <v/>
      </c>
      <c r="AJ3" s="11">
        <f>COUNTIF(C3:AG3,"WO")</f>
        <v/>
      </c>
      <c r="AK3" s="11">
        <f>AH3+AJ3</f>
        <v/>
      </c>
      <c r="AL3" s="11">
        <f>AH3+AI3+AJ3</f>
        <v/>
      </c>
      <c r="AM3" s="12">
        <f>AH3/(AH3+AI3)*100</f>
        <v/>
      </c>
    </row>
    <row r="4">
      <c r="A4" s="3" t="inlineStr">
        <is>
          <t>E102</t>
        </is>
      </c>
      <c r="B4" s="3" t="inlineStr">
        <is>
          <t>Shraddha Bagale</t>
        </is>
      </c>
      <c r="C4" s="3" t="n">
        <v>1</v>
      </c>
      <c r="D4" s="10" t="inlineStr">
        <is>
          <t>WO</t>
        </is>
      </c>
      <c r="E4" s="3" t="n">
        <v>1</v>
      </c>
      <c r="F4" s="3" t="n">
        <v>1</v>
      </c>
      <c r="G4" s="3" t="n">
        <v>1</v>
      </c>
      <c r="H4" s="3" t="n">
        <v>1</v>
      </c>
      <c r="I4" s="3" t="n">
        <v>1</v>
      </c>
      <c r="J4" s="3" t="n">
        <v>1</v>
      </c>
      <c r="K4" s="10" t="inlineStr">
        <is>
          <t>WO</t>
        </is>
      </c>
      <c r="L4" s="3" t="n">
        <v>1</v>
      </c>
      <c r="M4" s="3" t="n">
        <v>1</v>
      </c>
      <c r="N4" s="3" t="n">
        <v>0</v>
      </c>
      <c r="O4" s="3" t="n">
        <v>1</v>
      </c>
      <c r="P4" s="3" t="n">
        <v>1</v>
      </c>
      <c r="Q4" s="3" t="n">
        <v>1</v>
      </c>
      <c r="R4" s="10" t="inlineStr">
        <is>
          <t>WO</t>
        </is>
      </c>
      <c r="S4" s="3" t="n">
        <v>1</v>
      </c>
      <c r="T4" s="3" t="n">
        <v>1</v>
      </c>
      <c r="U4" s="3" t="n">
        <v>1</v>
      </c>
      <c r="V4" s="3" t="n">
        <v>1</v>
      </c>
      <c r="W4" s="3" t="n">
        <v>1</v>
      </c>
      <c r="X4" s="3" t="n">
        <v>1</v>
      </c>
      <c r="Y4" s="10" t="inlineStr">
        <is>
          <t>WO</t>
        </is>
      </c>
      <c r="Z4" s="3" t="n">
        <v>1</v>
      </c>
      <c r="AA4" s="3" t="n">
        <v>1</v>
      </c>
      <c r="AB4" s="3" t="n">
        <v>1</v>
      </c>
      <c r="AC4" s="3" t="n">
        <v>1</v>
      </c>
      <c r="AD4" s="3" t="n">
        <v>1</v>
      </c>
      <c r="AE4" s="3" t="n">
        <v>1</v>
      </c>
      <c r="AF4" s="10" t="inlineStr">
        <is>
          <t>WO</t>
        </is>
      </c>
      <c r="AG4" s="3" t="n">
        <v>1</v>
      </c>
      <c r="AH4" s="11">
        <f>COUNTIF(C4:AG4,1)</f>
        <v/>
      </c>
      <c r="AI4" s="11">
        <f>COUNTIF(C4:AG4,0)</f>
        <v/>
      </c>
      <c r="AJ4" s="11">
        <f>COUNTIF(C4:AG4,"WO")</f>
        <v/>
      </c>
      <c r="AK4" s="11">
        <f>AH4+AJ4</f>
        <v/>
      </c>
      <c r="AL4" s="11">
        <f>AH4+AI4+AJ4</f>
        <v/>
      </c>
      <c r="AM4" s="12">
        <f>AH4/(AH4+AI4)*100</f>
        <v/>
      </c>
    </row>
    <row r="5">
      <c r="A5" s="3" t="inlineStr">
        <is>
          <t>E103</t>
        </is>
      </c>
      <c r="B5" s="3" t="inlineStr">
        <is>
          <t>Ruhi Bagale</t>
        </is>
      </c>
      <c r="C5" s="3" t="n">
        <v>1</v>
      </c>
      <c r="D5" s="10" t="inlineStr">
        <is>
          <t>WO</t>
        </is>
      </c>
      <c r="E5" s="3" t="n">
        <v>1</v>
      </c>
      <c r="F5" s="3" t="n">
        <v>1</v>
      </c>
      <c r="G5" s="3" t="n">
        <v>0</v>
      </c>
      <c r="H5" s="3" t="n">
        <v>0</v>
      </c>
      <c r="I5" s="3" t="n">
        <v>1</v>
      </c>
      <c r="J5" s="3" t="n">
        <v>1</v>
      </c>
      <c r="K5" s="10" t="inlineStr">
        <is>
          <t>WO</t>
        </is>
      </c>
      <c r="L5" s="3" t="n">
        <v>1</v>
      </c>
      <c r="M5" s="3" t="n">
        <v>1</v>
      </c>
      <c r="N5" s="3" t="n">
        <v>1</v>
      </c>
      <c r="O5" s="3" t="n">
        <v>1</v>
      </c>
      <c r="P5" s="3" t="n">
        <v>1</v>
      </c>
      <c r="Q5" s="3" t="n">
        <v>1</v>
      </c>
      <c r="R5" s="10" t="inlineStr">
        <is>
          <t>WO</t>
        </is>
      </c>
      <c r="S5" s="3" t="n">
        <v>1</v>
      </c>
      <c r="T5" s="3" t="n">
        <v>1</v>
      </c>
      <c r="U5" s="3" t="n">
        <v>1</v>
      </c>
      <c r="V5" s="3" t="n">
        <v>1</v>
      </c>
      <c r="W5" s="3" t="n">
        <v>1</v>
      </c>
      <c r="X5" s="3" t="n">
        <v>1</v>
      </c>
      <c r="Y5" s="10" t="inlineStr">
        <is>
          <t>WO</t>
        </is>
      </c>
      <c r="Z5" s="3" t="n">
        <v>1</v>
      </c>
      <c r="AA5" s="3" t="n">
        <v>1</v>
      </c>
      <c r="AB5" s="3" t="n">
        <v>1</v>
      </c>
      <c r="AC5" s="3" t="n">
        <v>1</v>
      </c>
      <c r="AD5" s="3" t="n">
        <v>1</v>
      </c>
      <c r="AE5" s="3" t="n">
        <v>1</v>
      </c>
      <c r="AF5" s="10" t="inlineStr">
        <is>
          <t>WO</t>
        </is>
      </c>
      <c r="AG5" s="3" t="n">
        <v>1</v>
      </c>
      <c r="AH5" s="11">
        <f>COUNTIF(C5:AG5,1)</f>
        <v/>
      </c>
      <c r="AI5" s="11">
        <f>COUNTIF(C5:AG5,0)</f>
        <v/>
      </c>
      <c r="AJ5" s="11">
        <f>COUNTIF(C5:AG5,"WO")</f>
        <v/>
      </c>
      <c r="AK5" s="11">
        <f>AH5+AJ5</f>
        <v/>
      </c>
      <c r="AL5" s="11">
        <f>AH5+AI5+AJ5</f>
        <v/>
      </c>
      <c r="AM5" s="12">
        <f>AH5/(AH5+AI5)*100</f>
        <v/>
      </c>
    </row>
    <row r="6">
      <c r="A6" s="3" t="inlineStr">
        <is>
          <t>E104</t>
        </is>
      </c>
      <c r="B6" s="3" t="inlineStr">
        <is>
          <t>Shahrukh</t>
        </is>
      </c>
      <c r="C6" s="3" t="n">
        <v>1</v>
      </c>
      <c r="D6" s="10" t="inlineStr">
        <is>
          <t>WO</t>
        </is>
      </c>
      <c r="E6" s="3" t="n">
        <v>0</v>
      </c>
      <c r="F6" s="3" t="n">
        <v>1</v>
      </c>
      <c r="G6" s="3" t="n">
        <v>1</v>
      </c>
      <c r="H6" s="3" t="n">
        <v>1</v>
      </c>
      <c r="I6" s="3" t="n">
        <v>1</v>
      </c>
      <c r="J6" s="3" t="n">
        <v>1</v>
      </c>
      <c r="K6" s="10" t="inlineStr">
        <is>
          <t>WO</t>
        </is>
      </c>
      <c r="L6" s="3" t="n">
        <v>1</v>
      </c>
      <c r="M6" s="3" t="n">
        <v>1</v>
      </c>
      <c r="N6" s="3" t="n">
        <v>1</v>
      </c>
      <c r="O6" s="3" t="n">
        <v>1</v>
      </c>
      <c r="P6" s="3" t="n">
        <v>1</v>
      </c>
      <c r="Q6" s="3" t="n">
        <v>1</v>
      </c>
      <c r="R6" s="10" t="inlineStr">
        <is>
          <t>WO</t>
        </is>
      </c>
      <c r="S6" s="3" t="n">
        <v>0</v>
      </c>
      <c r="T6" s="3" t="n">
        <v>0</v>
      </c>
      <c r="U6" s="3" t="n">
        <v>1</v>
      </c>
      <c r="V6" s="3" t="n">
        <v>1</v>
      </c>
      <c r="W6" s="3" t="n">
        <v>1</v>
      </c>
      <c r="X6" s="3" t="n">
        <v>1</v>
      </c>
      <c r="Y6" s="10" t="inlineStr">
        <is>
          <t>WO</t>
        </is>
      </c>
      <c r="Z6" s="3" t="n">
        <v>1</v>
      </c>
      <c r="AA6" s="3" t="n">
        <v>1</v>
      </c>
      <c r="AB6" s="3" t="n">
        <v>1</v>
      </c>
      <c r="AC6" s="3" t="n">
        <v>1</v>
      </c>
      <c r="AD6" s="3" t="n">
        <v>1</v>
      </c>
      <c r="AE6" s="3" t="n">
        <v>1</v>
      </c>
      <c r="AF6" s="10" t="inlineStr">
        <is>
          <t>WO</t>
        </is>
      </c>
      <c r="AG6" s="3" t="n">
        <v>1</v>
      </c>
      <c r="AH6" s="11">
        <f>COUNTIF(C6:AG6,1)</f>
        <v/>
      </c>
      <c r="AI6" s="11">
        <f>COUNTIF(C6:AG6,0)</f>
        <v/>
      </c>
      <c r="AJ6" s="11">
        <f>COUNTIF(C6:AG6,"WO")</f>
        <v/>
      </c>
      <c r="AK6" s="11">
        <f>AH6+AJ6</f>
        <v/>
      </c>
      <c r="AL6" s="11">
        <f>AH6+AI6+AJ6</f>
        <v/>
      </c>
      <c r="AM6" s="12">
        <f>AH6/(AH6+AI6)*100</f>
        <v/>
      </c>
    </row>
    <row r="7">
      <c r="A7" s="3" t="inlineStr">
        <is>
          <t>E105</t>
        </is>
      </c>
      <c r="B7" s="3" t="inlineStr">
        <is>
          <t>Amir</t>
        </is>
      </c>
      <c r="C7" s="3" t="n">
        <v>1</v>
      </c>
      <c r="D7" s="10" t="inlineStr">
        <is>
          <t>WO</t>
        </is>
      </c>
      <c r="E7" s="3" t="n">
        <v>1</v>
      </c>
      <c r="F7" s="3" t="n">
        <v>1</v>
      </c>
      <c r="G7" s="3" t="n">
        <v>1</v>
      </c>
      <c r="H7" s="3" t="n">
        <v>1</v>
      </c>
      <c r="I7" s="3" t="n">
        <v>1</v>
      </c>
      <c r="J7" s="3" t="n">
        <v>1</v>
      </c>
      <c r="K7" s="10" t="inlineStr">
        <is>
          <t>WO</t>
        </is>
      </c>
      <c r="L7" s="3" t="n">
        <v>1</v>
      </c>
      <c r="M7" s="3" t="n">
        <v>1</v>
      </c>
      <c r="N7" s="3" t="n">
        <v>1</v>
      </c>
      <c r="O7" s="3" t="n">
        <v>1</v>
      </c>
      <c r="P7" s="3" t="n">
        <v>1</v>
      </c>
      <c r="Q7" s="3" t="n">
        <v>1</v>
      </c>
      <c r="R7" s="10" t="inlineStr">
        <is>
          <t>WO</t>
        </is>
      </c>
      <c r="S7" s="3" t="n">
        <v>1</v>
      </c>
      <c r="T7" s="3" t="n">
        <v>1</v>
      </c>
      <c r="U7" s="3" t="n">
        <v>1</v>
      </c>
      <c r="V7" s="3" t="n">
        <v>0</v>
      </c>
      <c r="W7" s="3" t="n">
        <v>1</v>
      </c>
      <c r="X7" s="3" t="n">
        <v>1</v>
      </c>
      <c r="Y7" s="10" t="inlineStr">
        <is>
          <t>WO</t>
        </is>
      </c>
      <c r="Z7" s="3" t="n">
        <v>1</v>
      </c>
      <c r="AA7" s="3" t="n">
        <v>1</v>
      </c>
      <c r="AB7" s="3" t="n">
        <v>1</v>
      </c>
      <c r="AC7" s="3" t="n">
        <v>1</v>
      </c>
      <c r="AD7" s="3" t="n">
        <v>1</v>
      </c>
      <c r="AE7" s="3" t="n">
        <v>1</v>
      </c>
      <c r="AF7" s="10" t="inlineStr">
        <is>
          <t>WO</t>
        </is>
      </c>
      <c r="AG7" s="3" t="n">
        <v>1</v>
      </c>
      <c r="AH7" s="11">
        <f>COUNTIF(C7:AG7,1)</f>
        <v/>
      </c>
      <c r="AI7" s="11">
        <f>COUNTIF(C7:AG7,0)</f>
        <v/>
      </c>
      <c r="AJ7" s="11">
        <f>COUNTIF(C7:AG7,"WO")</f>
        <v/>
      </c>
      <c r="AK7" s="11">
        <f>AH7+AJ7</f>
        <v/>
      </c>
      <c r="AL7" s="11">
        <f>AH7+AI7+AJ7</f>
        <v/>
      </c>
      <c r="AM7" s="12">
        <f>AH7/(AH7+AI7)*100</f>
        <v/>
      </c>
    </row>
    <row r="8">
      <c r="A8" s="3" t="inlineStr">
        <is>
          <t>E106</t>
        </is>
      </c>
      <c r="B8" s="3" t="inlineStr">
        <is>
          <t>Salman</t>
        </is>
      </c>
      <c r="C8" s="3" t="n">
        <v>1</v>
      </c>
      <c r="D8" s="10" t="inlineStr">
        <is>
          <t>WO</t>
        </is>
      </c>
      <c r="E8" s="3" t="n">
        <v>1</v>
      </c>
      <c r="F8" s="3" t="n">
        <v>1</v>
      </c>
      <c r="G8" s="3" t="n">
        <v>1</v>
      </c>
      <c r="H8" s="3" t="n">
        <v>1</v>
      </c>
      <c r="I8" s="3" t="n">
        <v>0</v>
      </c>
      <c r="J8" s="3" t="n">
        <v>0</v>
      </c>
      <c r="K8" s="10" t="inlineStr">
        <is>
          <t>WO</t>
        </is>
      </c>
      <c r="L8" s="3" t="n">
        <v>1</v>
      </c>
      <c r="M8" s="3" t="n">
        <v>1</v>
      </c>
      <c r="N8" s="3" t="n">
        <v>1</v>
      </c>
      <c r="O8" s="3" t="n">
        <v>1</v>
      </c>
      <c r="P8" s="3" t="n">
        <v>1</v>
      </c>
      <c r="Q8" s="3" t="n">
        <v>1</v>
      </c>
      <c r="R8" s="10" t="inlineStr">
        <is>
          <t>WO</t>
        </is>
      </c>
      <c r="S8" s="3" t="n">
        <v>1</v>
      </c>
      <c r="T8" s="3" t="n">
        <v>1</v>
      </c>
      <c r="U8" s="3" t="n">
        <v>1</v>
      </c>
      <c r="V8" s="3" t="n">
        <v>1</v>
      </c>
      <c r="W8" s="3" t="n">
        <v>0</v>
      </c>
      <c r="X8" s="3" t="n">
        <v>1</v>
      </c>
      <c r="Y8" s="10" t="inlineStr">
        <is>
          <t>WO</t>
        </is>
      </c>
      <c r="Z8" s="3" t="n">
        <v>1</v>
      </c>
      <c r="AA8" s="3" t="n">
        <v>1</v>
      </c>
      <c r="AB8" s="3" t="n">
        <v>1</v>
      </c>
      <c r="AC8" s="3" t="n">
        <v>1</v>
      </c>
      <c r="AD8" s="3" t="n">
        <v>0</v>
      </c>
      <c r="AE8" s="3" t="n">
        <v>1</v>
      </c>
      <c r="AF8" s="10" t="inlineStr">
        <is>
          <t>WO</t>
        </is>
      </c>
      <c r="AG8" s="3" t="n">
        <v>1</v>
      </c>
      <c r="AH8" s="11">
        <f>COUNTIF(C8:AG8,1)</f>
        <v/>
      </c>
      <c r="AI8" s="11">
        <f>COUNTIF(C8:AG8,0)</f>
        <v/>
      </c>
      <c r="AJ8" s="11">
        <f>COUNTIF(C8:AG8,"WO")</f>
        <v/>
      </c>
      <c r="AK8" s="11">
        <f>AH8+AJ8</f>
        <v/>
      </c>
      <c r="AL8" s="11">
        <f>AH8+AI8+AJ8</f>
        <v/>
      </c>
      <c r="AM8" s="12">
        <f>AH8/(AH8+AI8)*100</f>
        <v/>
      </c>
    </row>
    <row r="9">
      <c r="A9" s="3" t="inlineStr">
        <is>
          <t>E107</t>
        </is>
      </c>
      <c r="B9" s="3" t="inlineStr">
        <is>
          <t>Zoya</t>
        </is>
      </c>
      <c r="C9" s="3" t="n">
        <v>1</v>
      </c>
      <c r="D9" s="10" t="inlineStr">
        <is>
          <t>WO</t>
        </is>
      </c>
      <c r="E9" s="3" t="n">
        <v>1</v>
      </c>
      <c r="F9" s="3" t="n">
        <v>1</v>
      </c>
      <c r="G9" s="3" t="n">
        <v>1</v>
      </c>
      <c r="H9" s="3" t="n">
        <v>1</v>
      </c>
      <c r="I9" s="3" t="n">
        <v>1</v>
      </c>
      <c r="J9" s="3" t="n">
        <v>1</v>
      </c>
      <c r="K9" s="10" t="inlineStr">
        <is>
          <t>WO</t>
        </is>
      </c>
      <c r="L9" s="3" t="n">
        <v>1</v>
      </c>
      <c r="M9" s="3" t="n">
        <v>1</v>
      </c>
      <c r="N9" s="3" t="n">
        <v>1</v>
      </c>
      <c r="O9" s="3" t="n">
        <v>1</v>
      </c>
      <c r="P9" s="3" t="n">
        <v>1</v>
      </c>
      <c r="Q9" s="3" t="n">
        <v>1</v>
      </c>
      <c r="R9" s="10" t="inlineStr">
        <is>
          <t>WO</t>
        </is>
      </c>
      <c r="S9" s="3" t="n">
        <v>1</v>
      </c>
      <c r="T9" s="3" t="n">
        <v>1</v>
      </c>
      <c r="U9" s="3" t="n">
        <v>1</v>
      </c>
      <c r="V9" s="3" t="n">
        <v>1</v>
      </c>
      <c r="W9" s="3" t="n">
        <v>1</v>
      </c>
      <c r="X9" s="3" t="n">
        <v>1</v>
      </c>
      <c r="Y9" s="10" t="inlineStr">
        <is>
          <t>WO</t>
        </is>
      </c>
      <c r="Z9" s="3" t="n">
        <v>1</v>
      </c>
      <c r="AA9" s="3" t="n">
        <v>1</v>
      </c>
      <c r="AB9" s="3" t="n">
        <v>1</v>
      </c>
      <c r="AC9" s="3" t="n">
        <v>1</v>
      </c>
      <c r="AD9" s="3" t="n">
        <v>1</v>
      </c>
      <c r="AE9" s="3" t="n">
        <v>1</v>
      </c>
      <c r="AF9" s="10" t="inlineStr">
        <is>
          <t>WO</t>
        </is>
      </c>
      <c r="AG9" s="3" t="n">
        <v>1</v>
      </c>
      <c r="AH9" s="11">
        <f>COUNTIF(C9:AG9,1)</f>
        <v/>
      </c>
      <c r="AI9" s="11">
        <f>COUNTIF(C9:AG9,0)</f>
        <v/>
      </c>
      <c r="AJ9" s="11">
        <f>COUNTIF(C9:AG9,"WO")</f>
        <v/>
      </c>
      <c r="AK9" s="11">
        <f>AH9+AJ9</f>
        <v/>
      </c>
      <c r="AL9" s="11">
        <f>AH9+AI9+AJ9</f>
        <v/>
      </c>
      <c r="AM9" s="12">
        <f>AH9/(AH9+AI9)*100</f>
        <v/>
      </c>
    </row>
    <row r="10">
      <c r="A10" s="3" t="inlineStr">
        <is>
          <t>E108</t>
        </is>
      </c>
      <c r="B10" s="3" t="inlineStr">
        <is>
          <t>Ravina</t>
        </is>
      </c>
      <c r="C10" s="3" t="n">
        <v>1</v>
      </c>
      <c r="D10" s="10" t="inlineStr">
        <is>
          <t>WO</t>
        </is>
      </c>
      <c r="E10" s="3" t="n">
        <v>1</v>
      </c>
      <c r="F10" s="3" t="n">
        <v>1</v>
      </c>
      <c r="G10" s="3" t="n">
        <v>1</v>
      </c>
      <c r="H10" s="3" t="n">
        <v>1</v>
      </c>
      <c r="I10" s="3" t="n">
        <v>1</v>
      </c>
      <c r="J10" s="3" t="n">
        <v>1</v>
      </c>
      <c r="K10" s="10" t="inlineStr">
        <is>
          <t>WO</t>
        </is>
      </c>
      <c r="L10" s="3" t="n">
        <v>1</v>
      </c>
      <c r="M10" s="3" t="n">
        <v>0</v>
      </c>
      <c r="N10" s="3" t="n">
        <v>1</v>
      </c>
      <c r="O10" s="3" t="n">
        <v>1</v>
      </c>
      <c r="P10" s="3" t="n">
        <v>1</v>
      </c>
      <c r="Q10" s="3" t="n">
        <v>1</v>
      </c>
      <c r="R10" s="10" t="inlineStr">
        <is>
          <t>WO</t>
        </is>
      </c>
      <c r="S10" s="3" t="n">
        <v>1</v>
      </c>
      <c r="T10" s="3" t="n">
        <v>1</v>
      </c>
      <c r="U10" s="3" t="n">
        <v>1</v>
      </c>
      <c r="V10" s="3" t="n">
        <v>1</v>
      </c>
      <c r="W10" s="3" t="n">
        <v>1</v>
      </c>
      <c r="X10" s="3" t="n">
        <v>1</v>
      </c>
      <c r="Y10" s="10" t="inlineStr">
        <is>
          <t>WO</t>
        </is>
      </c>
      <c r="Z10" s="3" t="n">
        <v>1</v>
      </c>
      <c r="AA10" s="3" t="n">
        <v>0</v>
      </c>
      <c r="AB10" s="3" t="n">
        <v>1</v>
      </c>
      <c r="AC10" s="3" t="n">
        <v>1</v>
      </c>
      <c r="AD10" s="3" t="n">
        <v>1</v>
      </c>
      <c r="AE10" s="3" t="n">
        <v>1</v>
      </c>
      <c r="AF10" s="10" t="inlineStr">
        <is>
          <t>WO</t>
        </is>
      </c>
      <c r="AG10" s="3" t="n">
        <v>1</v>
      </c>
      <c r="AH10" s="11">
        <f>COUNTIF(C10:AG10,1)</f>
        <v/>
      </c>
      <c r="AI10" s="11">
        <f>COUNTIF(C10:AG10,0)</f>
        <v/>
      </c>
      <c r="AJ10" s="11">
        <f>COUNTIF(C10:AG10,"WO")</f>
        <v/>
      </c>
      <c r="AK10" s="11">
        <f>AH10+AJ10</f>
        <v/>
      </c>
      <c r="AL10" s="11">
        <f>AH10+AI10+AJ10</f>
        <v/>
      </c>
      <c r="AM10" s="12">
        <f>AH10/(AH10+AI10)*100</f>
        <v/>
      </c>
    </row>
    <row r="11">
      <c r="A11" s="3" t="inlineStr">
        <is>
          <t>E109</t>
        </is>
      </c>
      <c r="B11" s="3" t="inlineStr">
        <is>
          <t>Raja</t>
        </is>
      </c>
      <c r="C11" s="3" t="n">
        <v>1</v>
      </c>
      <c r="D11" s="10" t="inlineStr">
        <is>
          <t>WO</t>
        </is>
      </c>
      <c r="E11" s="3" t="n">
        <v>1</v>
      </c>
      <c r="F11" s="3" t="n">
        <v>0</v>
      </c>
      <c r="G11" s="3" t="n">
        <v>1</v>
      </c>
      <c r="H11" s="3" t="n">
        <v>1</v>
      </c>
      <c r="I11" s="3" t="n">
        <v>1</v>
      </c>
      <c r="J11" s="3" t="n">
        <v>1</v>
      </c>
      <c r="K11" s="10" t="inlineStr">
        <is>
          <t>WO</t>
        </is>
      </c>
      <c r="L11" s="3" t="n">
        <v>1</v>
      </c>
      <c r="M11" s="3" t="n">
        <v>1</v>
      </c>
      <c r="N11" s="3" t="n">
        <v>1</v>
      </c>
      <c r="O11" s="3" t="n">
        <v>0</v>
      </c>
      <c r="P11" s="3" t="n">
        <v>0</v>
      </c>
      <c r="Q11" s="3" t="n">
        <v>1</v>
      </c>
      <c r="R11" s="10" t="inlineStr">
        <is>
          <t>WO</t>
        </is>
      </c>
      <c r="S11" s="3" t="n">
        <v>1</v>
      </c>
      <c r="T11" s="3" t="n">
        <v>1</v>
      </c>
      <c r="U11" s="3" t="n">
        <v>1</v>
      </c>
      <c r="V11" s="3" t="n">
        <v>1</v>
      </c>
      <c r="W11" s="3" t="n">
        <v>1</v>
      </c>
      <c r="X11" s="3" t="n">
        <v>1</v>
      </c>
      <c r="Y11" s="10" t="inlineStr">
        <is>
          <t>WO</t>
        </is>
      </c>
      <c r="Z11" s="3" t="n">
        <v>1</v>
      </c>
      <c r="AA11" s="3" t="n">
        <v>1</v>
      </c>
      <c r="AB11" s="3" t="n">
        <v>0</v>
      </c>
      <c r="AC11" s="3" t="n">
        <v>0</v>
      </c>
      <c r="AD11" s="3" t="n">
        <v>1</v>
      </c>
      <c r="AE11" s="3" t="n">
        <v>1</v>
      </c>
      <c r="AF11" s="10" t="inlineStr">
        <is>
          <t>WO</t>
        </is>
      </c>
      <c r="AG11" s="3" t="n">
        <v>1</v>
      </c>
      <c r="AH11" s="11">
        <f>COUNTIF(C11:AG11,1)</f>
        <v/>
      </c>
      <c r="AI11" s="11">
        <f>COUNTIF(C11:AG11,0)</f>
        <v/>
      </c>
      <c r="AJ11" s="11">
        <f>COUNTIF(C11:AG11,"WO")</f>
        <v/>
      </c>
      <c r="AK11" s="11">
        <f>AH11+AJ11</f>
        <v/>
      </c>
      <c r="AL11" s="11">
        <f>AH11+AI11+AJ11</f>
        <v/>
      </c>
      <c r="AM11" s="12">
        <f>AH11/(AH11+AI11)*100</f>
        <v/>
      </c>
    </row>
    <row r="12">
      <c r="A12" s="3" t="inlineStr">
        <is>
          <t>E110</t>
        </is>
      </c>
      <c r="B12" s="3" t="inlineStr">
        <is>
          <t>Rani</t>
        </is>
      </c>
      <c r="C12" s="3" t="n">
        <v>1</v>
      </c>
      <c r="D12" s="10" t="inlineStr">
        <is>
          <t>WO</t>
        </is>
      </c>
      <c r="E12" s="3" t="n">
        <v>1</v>
      </c>
      <c r="F12" s="3" t="n">
        <v>1</v>
      </c>
      <c r="G12" s="3" t="n">
        <v>1</v>
      </c>
      <c r="H12" s="3" t="n">
        <v>1</v>
      </c>
      <c r="I12" s="3" t="n">
        <v>1</v>
      </c>
      <c r="J12" s="3" t="n">
        <v>1</v>
      </c>
      <c r="K12" s="10" t="inlineStr">
        <is>
          <t>WO</t>
        </is>
      </c>
      <c r="L12" s="3" t="n">
        <v>1</v>
      </c>
      <c r="M12" s="3" t="n">
        <v>1</v>
      </c>
      <c r="N12" s="3" t="n">
        <v>1</v>
      </c>
      <c r="O12" s="3" t="n">
        <v>1</v>
      </c>
      <c r="P12" s="3" t="n">
        <v>1</v>
      </c>
      <c r="Q12" s="3" t="n">
        <v>1</v>
      </c>
      <c r="R12" s="10" t="inlineStr">
        <is>
          <t>WO</t>
        </is>
      </c>
      <c r="S12" s="3" t="n">
        <v>1</v>
      </c>
      <c r="T12" s="3" t="n">
        <v>1</v>
      </c>
      <c r="U12" s="3" t="n">
        <v>0</v>
      </c>
      <c r="V12" s="3" t="n">
        <v>1</v>
      </c>
      <c r="W12" s="3" t="n">
        <v>1</v>
      </c>
      <c r="X12" s="3" t="n">
        <v>1</v>
      </c>
      <c r="Y12" s="10" t="inlineStr">
        <is>
          <t>WO</t>
        </is>
      </c>
      <c r="Z12" s="3" t="n">
        <v>1</v>
      </c>
      <c r="AA12" s="3" t="n">
        <v>1</v>
      </c>
      <c r="AB12" s="3" t="n">
        <v>1</v>
      </c>
      <c r="AC12" s="3" t="n">
        <v>1</v>
      </c>
      <c r="AD12" s="3" t="n">
        <v>1</v>
      </c>
      <c r="AE12" s="3" t="n">
        <v>1</v>
      </c>
      <c r="AF12" s="10" t="inlineStr">
        <is>
          <t>WO</t>
        </is>
      </c>
      <c r="AG12" s="3" t="n">
        <v>1</v>
      </c>
      <c r="AH12" s="11">
        <f>COUNTIF(C12:AG12,1)</f>
        <v/>
      </c>
      <c r="AI12" s="11">
        <f>COUNTIF(C12:AG12,0)</f>
        <v/>
      </c>
      <c r="AJ12" s="11">
        <f>COUNTIF(C12:AG12,"WO")</f>
        <v/>
      </c>
      <c r="AK12" s="11">
        <f>AH12+AJ12</f>
        <v/>
      </c>
      <c r="AL12" s="11">
        <f>AH12+AI12+AJ12</f>
        <v/>
      </c>
      <c r="AM12" s="12">
        <f>AH12/(AH12+AI12)*100</f>
        <v/>
      </c>
    </row>
  </sheetData>
  <conditionalFormatting sqref="C3:AG12">
    <cfRule type="iconSet" priority="1">
      <iconSet iconSet="3Symbols2" showValue="0">
        <cfvo type="num" val="0"/>
        <cfvo type="num" val="0.5"/>
        <cfvo type="num" val="1"/>
      </iconSet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8" customWidth="1" min="1" max="1"/>
    <col width="17" customWidth="1" min="2" max="2"/>
    <col width="10" customWidth="1" min="3" max="3"/>
    <col width="17" customWidth="1" min="4" max="4"/>
    <col width="14" customWidth="1" min="5" max="5"/>
    <col width="13" customWidth="1" min="6" max="6"/>
    <col width="18" customWidth="1" min="7" max="7"/>
    <col width="18" customWidth="1" min="8" max="8"/>
  </cols>
  <sheetData>
    <row r="1">
      <c r="A1" s="2" t="inlineStr">
        <is>
          <t>Emp_ID</t>
        </is>
      </c>
      <c r="B1" s="2" t="inlineStr">
        <is>
          <t>Name</t>
        </is>
      </c>
      <c r="C1" s="2" t="inlineStr">
        <is>
          <t>Paid days</t>
        </is>
      </c>
      <c r="D1" s="2" t="inlineStr">
        <is>
          <t>Gross (full month)</t>
        </is>
      </c>
      <c r="E1" s="2" t="inlineStr">
        <is>
          <t>Per-day gross</t>
        </is>
      </c>
      <c r="F1" s="2" t="inlineStr">
        <is>
          <t>Earned gross</t>
        </is>
      </c>
      <c r="G1" s="2" t="inlineStr">
        <is>
          <t>PF on earned (12%)</t>
        </is>
      </c>
      <c r="H1" s="2" t="inlineStr">
        <is>
          <t>In hand for August</t>
        </is>
      </c>
    </row>
    <row r="2">
      <c r="A2" s="3" t="inlineStr">
        <is>
          <t>E101</t>
        </is>
      </c>
      <c r="B2" s="3" t="inlineStr">
        <is>
          <t>Ravindra Bagale</t>
        </is>
      </c>
      <c r="C2" s="11">
        <f>VLOOKUP(A2,Attendance!$A$3:$AK$12,37,FALSE)</f>
        <v/>
      </c>
      <c r="D2" s="5">
        <f>VLOOKUP(A2,Salary!$A$2:$G$11,7,FALSE)</f>
        <v/>
      </c>
      <c r="E2" s="13">
        <f>D2/31</f>
        <v/>
      </c>
      <c r="F2" s="5">
        <f>ROUND(E2*C2,0)</f>
        <v/>
      </c>
      <c r="G2" s="5">
        <f>ROUND((VLOOKUP(A2,Salary!$A$2:$C$11,3,FALSE)+VLOOKUP(A2,Salary!$A$2:$E$11,5,FALSE))/31*C2*Salary!$O$5,0)</f>
        <v/>
      </c>
      <c r="H2" s="5">
        <f>F2-G2</f>
        <v/>
      </c>
    </row>
    <row r="3">
      <c r="A3" s="3" t="inlineStr">
        <is>
          <t>E102</t>
        </is>
      </c>
      <c r="B3" s="3" t="inlineStr">
        <is>
          <t>Shraddha Bagale</t>
        </is>
      </c>
      <c r="C3" s="11">
        <f>VLOOKUP(A3,Attendance!$A$3:$AK$12,37,FALSE)</f>
        <v/>
      </c>
      <c r="D3" s="5">
        <f>VLOOKUP(A3,Salary!$A$2:$G$11,7,FALSE)</f>
        <v/>
      </c>
      <c r="E3" s="13">
        <f>D3/31</f>
        <v/>
      </c>
      <c r="F3" s="5">
        <f>ROUND(E3*C3,0)</f>
        <v/>
      </c>
      <c r="G3" s="5">
        <f>ROUND((VLOOKUP(A3,Salary!$A$2:$C$11,3,FALSE)+VLOOKUP(A3,Salary!$A$2:$E$11,5,FALSE))/31*C3*Salary!$O$5,0)</f>
        <v/>
      </c>
      <c r="H3" s="5">
        <f>F3-G3</f>
        <v/>
      </c>
    </row>
    <row r="4">
      <c r="A4" s="3" t="inlineStr">
        <is>
          <t>E103</t>
        </is>
      </c>
      <c r="B4" s="3" t="inlineStr">
        <is>
          <t>Ruhi Bagale</t>
        </is>
      </c>
      <c r="C4" s="11">
        <f>VLOOKUP(A4,Attendance!$A$3:$AK$12,37,FALSE)</f>
        <v/>
      </c>
      <c r="D4" s="5">
        <f>VLOOKUP(A4,Salary!$A$2:$G$11,7,FALSE)</f>
        <v/>
      </c>
      <c r="E4" s="13">
        <f>D4/31</f>
        <v/>
      </c>
      <c r="F4" s="5">
        <f>ROUND(E4*C4,0)</f>
        <v/>
      </c>
      <c r="G4" s="5">
        <f>ROUND((VLOOKUP(A4,Salary!$A$2:$C$11,3,FALSE)+VLOOKUP(A4,Salary!$A$2:$E$11,5,FALSE))/31*C4*Salary!$O$5,0)</f>
        <v/>
      </c>
      <c r="H4" s="5">
        <f>F4-G4</f>
        <v/>
      </c>
    </row>
    <row r="5">
      <c r="A5" s="3" t="inlineStr">
        <is>
          <t>E104</t>
        </is>
      </c>
      <c r="B5" s="3" t="inlineStr">
        <is>
          <t>Shahrukh</t>
        </is>
      </c>
      <c r="C5" s="11">
        <f>VLOOKUP(A5,Attendance!$A$3:$AK$12,37,FALSE)</f>
        <v/>
      </c>
      <c r="D5" s="5">
        <f>VLOOKUP(A5,Salary!$A$2:$G$11,7,FALSE)</f>
        <v/>
      </c>
      <c r="E5" s="13">
        <f>D5/31</f>
        <v/>
      </c>
      <c r="F5" s="5">
        <f>ROUND(E5*C5,0)</f>
        <v/>
      </c>
      <c r="G5" s="5">
        <f>ROUND((VLOOKUP(A5,Salary!$A$2:$C$11,3,FALSE)+VLOOKUP(A5,Salary!$A$2:$E$11,5,FALSE))/31*C5*Salary!$O$5,0)</f>
        <v/>
      </c>
      <c r="H5" s="5">
        <f>F5-G5</f>
        <v/>
      </c>
    </row>
    <row r="6">
      <c r="A6" s="3" t="inlineStr">
        <is>
          <t>E105</t>
        </is>
      </c>
      <c r="B6" s="3" t="inlineStr">
        <is>
          <t>Amir</t>
        </is>
      </c>
      <c r="C6" s="11">
        <f>VLOOKUP(A6,Attendance!$A$3:$AK$12,37,FALSE)</f>
        <v/>
      </c>
      <c r="D6" s="5">
        <f>VLOOKUP(A6,Salary!$A$2:$G$11,7,FALSE)</f>
        <v/>
      </c>
      <c r="E6" s="13">
        <f>D6/31</f>
        <v/>
      </c>
      <c r="F6" s="5">
        <f>ROUND(E6*C6,0)</f>
        <v/>
      </c>
      <c r="G6" s="5">
        <f>ROUND((VLOOKUP(A6,Salary!$A$2:$C$11,3,FALSE)+VLOOKUP(A6,Salary!$A$2:$E$11,5,FALSE))/31*C6*Salary!$O$5,0)</f>
        <v/>
      </c>
      <c r="H6" s="5">
        <f>F6-G6</f>
        <v/>
      </c>
    </row>
    <row r="7">
      <c r="A7" s="3" t="inlineStr">
        <is>
          <t>E106</t>
        </is>
      </c>
      <c r="B7" s="3" t="inlineStr">
        <is>
          <t>Salman</t>
        </is>
      </c>
      <c r="C7" s="11">
        <f>VLOOKUP(A7,Attendance!$A$3:$AK$12,37,FALSE)</f>
        <v/>
      </c>
      <c r="D7" s="5">
        <f>VLOOKUP(A7,Salary!$A$2:$G$11,7,FALSE)</f>
        <v/>
      </c>
      <c r="E7" s="13">
        <f>D7/31</f>
        <v/>
      </c>
      <c r="F7" s="5">
        <f>ROUND(E7*C7,0)</f>
        <v/>
      </c>
      <c r="G7" s="5">
        <f>ROUND((VLOOKUP(A7,Salary!$A$2:$C$11,3,FALSE)+VLOOKUP(A7,Salary!$A$2:$E$11,5,FALSE))/31*C7*Salary!$O$5,0)</f>
        <v/>
      </c>
      <c r="H7" s="5">
        <f>F7-G7</f>
        <v/>
      </c>
    </row>
    <row r="8">
      <c r="A8" s="3" t="inlineStr">
        <is>
          <t>E107</t>
        </is>
      </c>
      <c r="B8" s="3" t="inlineStr">
        <is>
          <t>Zoya</t>
        </is>
      </c>
      <c r="C8" s="11">
        <f>VLOOKUP(A8,Attendance!$A$3:$AK$12,37,FALSE)</f>
        <v/>
      </c>
      <c r="D8" s="5">
        <f>VLOOKUP(A8,Salary!$A$2:$G$11,7,FALSE)</f>
        <v/>
      </c>
      <c r="E8" s="13">
        <f>D8/31</f>
        <v/>
      </c>
      <c r="F8" s="5">
        <f>ROUND(E8*C8,0)</f>
        <v/>
      </c>
      <c r="G8" s="5">
        <f>ROUND((VLOOKUP(A8,Salary!$A$2:$C$11,3,FALSE)+VLOOKUP(A8,Salary!$A$2:$E$11,5,FALSE))/31*C8*Salary!$O$5,0)</f>
        <v/>
      </c>
      <c r="H8" s="5">
        <f>F8-G8</f>
        <v/>
      </c>
    </row>
    <row r="9">
      <c r="A9" s="3" t="inlineStr">
        <is>
          <t>E108</t>
        </is>
      </c>
      <c r="B9" s="3" t="inlineStr">
        <is>
          <t>Ravina</t>
        </is>
      </c>
      <c r="C9" s="11">
        <f>VLOOKUP(A9,Attendance!$A$3:$AK$12,37,FALSE)</f>
        <v/>
      </c>
      <c r="D9" s="5">
        <f>VLOOKUP(A9,Salary!$A$2:$G$11,7,FALSE)</f>
        <v/>
      </c>
      <c r="E9" s="13">
        <f>D9/31</f>
        <v/>
      </c>
      <c r="F9" s="5">
        <f>ROUND(E9*C9,0)</f>
        <v/>
      </c>
      <c r="G9" s="5">
        <f>ROUND((VLOOKUP(A9,Salary!$A$2:$C$11,3,FALSE)+VLOOKUP(A9,Salary!$A$2:$E$11,5,FALSE))/31*C9*Salary!$O$5,0)</f>
        <v/>
      </c>
      <c r="H9" s="5">
        <f>F9-G9</f>
        <v/>
      </c>
    </row>
    <row r="10">
      <c r="A10" s="3" t="inlineStr">
        <is>
          <t>E109</t>
        </is>
      </c>
      <c r="B10" s="3" t="inlineStr">
        <is>
          <t>Raja</t>
        </is>
      </c>
      <c r="C10" s="11">
        <f>VLOOKUP(A10,Attendance!$A$3:$AK$12,37,FALSE)</f>
        <v/>
      </c>
      <c r="D10" s="5">
        <f>VLOOKUP(A10,Salary!$A$2:$G$11,7,FALSE)</f>
        <v/>
      </c>
      <c r="E10" s="13">
        <f>D10/31</f>
        <v/>
      </c>
      <c r="F10" s="5">
        <f>ROUND(E10*C10,0)</f>
        <v/>
      </c>
      <c r="G10" s="5">
        <f>ROUND((VLOOKUP(A10,Salary!$A$2:$C$11,3,FALSE)+VLOOKUP(A10,Salary!$A$2:$E$11,5,FALSE))/31*C10*Salary!$O$5,0)</f>
        <v/>
      </c>
      <c r="H10" s="5">
        <f>F10-G10</f>
        <v/>
      </c>
    </row>
    <row r="11">
      <c r="A11" s="3" t="inlineStr">
        <is>
          <t>E110</t>
        </is>
      </c>
      <c r="B11" s="3" t="inlineStr">
        <is>
          <t>Rani</t>
        </is>
      </c>
      <c r="C11" s="11">
        <f>VLOOKUP(A11,Attendance!$A$3:$AK$12,37,FALSE)</f>
        <v/>
      </c>
      <c r="D11" s="5">
        <f>VLOOKUP(A11,Salary!$A$2:$G$11,7,FALSE)</f>
        <v/>
      </c>
      <c r="E11" s="13">
        <f>D11/31</f>
        <v/>
      </c>
      <c r="F11" s="5">
        <f>ROUND(E11*C11,0)</f>
        <v/>
      </c>
      <c r="G11" s="5">
        <f>ROUND((VLOOKUP(A11,Salary!$A$2:$C$11,3,FALSE)+VLOOKUP(A11,Salary!$A$2:$E$11,5,FALSE))/31*C11*Salary!$O$5,0)</f>
        <v/>
      </c>
      <c r="H11" s="5">
        <f>F11-G11</f>
        <v/>
      </c>
    </row>
    <row r="12">
      <c r="A12" s="7" t="inlineStr">
        <is>
          <t>Total</t>
        </is>
      </c>
      <c r="H12" s="5">
        <f>SUM(H2:H11)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2026-10-14T14:21:59Z</dcterms:created>
  <dcterms:modified xmlns:dcterms="http://purl.org/dc/terms/" xmlns:xsi="http://www.w3.org/2001/XMLSchema-instance" xsi:type="dcterms:W3CDTF">2026-10-14T14:21:59Z</dcterms:modified>
</cp:coreProperties>
</file>