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 vs cab" sheetId="1" state="visible" r:id="rId1"/>
    <sheet xmlns:r="http://schemas.openxmlformats.org/officeDocument/2006/relationships" name="Read me" sheetId="2" state="visible" r:id="rId2"/>
  </sheets>
  <definedNames/>
  <calcPr calcId="124519" fullCalcOnLoad="1"/>
</workbook>
</file>

<file path=xl/styles.xml><?xml version="1.0" encoding="utf-8"?>
<styleSheet xmlns="http://schemas.openxmlformats.org/spreadsheetml/2006/main">
  <numFmts count="2">
    <numFmt numFmtId="164" formatCode="[$₹-4009]#,##,##0;[Red]-[$₹-4009]#,##,##0"/>
    <numFmt numFmtId="165" formatCode="[$₹-4009]#,##,##0.00"/>
  </numFmts>
  <fonts count="4">
    <font>
      <name val="Calibri"/>
      <family val="2"/>
      <color theme="1"/>
      <sz val="11"/>
      <scheme val="minor"/>
    </font>
    <font>
      <b val="1"/>
      <color rgb="000B1F33"/>
      <sz val="14"/>
    </font>
    <font>
      <i val="1"/>
      <color rgb="00475569"/>
    </font>
    <font>
      <b val="1"/>
    </font>
  </fonts>
  <fills count="6">
    <fill>
      <patternFill/>
    </fill>
    <fill>
      <patternFill patternType="gray125"/>
    </fill>
    <fill>
      <patternFill patternType="solid">
        <fgColor rgb="00FFF4CC"/>
      </patternFill>
    </fill>
    <fill>
      <patternFill patternType="solid">
        <fgColor rgb="00E7F0FA"/>
      </patternFill>
    </fill>
    <fill>
      <patternFill patternType="solid">
        <fgColor rgb="00EAF6EE"/>
      </patternFill>
    </fill>
    <fill>
      <patternFill patternType="solid">
        <fgColor rgb="00DCE9F5"/>
      </patternFill>
    </fill>
  </fills>
  <borders count="2">
    <border>
      <left/>
      <right/>
      <top/>
      <bottom/>
      <diagonal/>
    </border>
    <border>
      <left style="thin">
        <color rgb="00C8C8C8"/>
      </left>
      <right style="thin">
        <color rgb="00C8C8C8"/>
      </right>
      <top style="thin">
        <color rgb="00C8C8C8"/>
      </top>
      <bottom style="thin">
        <color rgb="00C8C8C8"/>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3" fontId="0" fillId="2" borderId="1" pivotButton="0" quotePrefix="0" xfId="0"/>
    <xf numFmtId="0" fontId="3" fillId="3" borderId="1" applyAlignment="1" pivotButton="0" quotePrefix="0" xfId="0">
      <alignment vertical="top" wrapText="1"/>
    </xf>
    <xf numFmtId="0" fontId="0" fillId="0" borderId="1" pivotButton="0" quotePrefix="0" xfId="0"/>
    <xf numFmtId="164" fontId="0" fillId="2" borderId="1" pivotButton="0" quotePrefix="0" xfId="0"/>
    <xf numFmtId="1" fontId="0" fillId="2" borderId="1" pivotButton="0" quotePrefix="0" xfId="0"/>
    <xf numFmtId="0" fontId="0" fillId="2" borderId="1" pivotButton="0" quotePrefix="0" xfId="0"/>
    <xf numFmtId="0" fontId="3" fillId="5" borderId="1" pivotButton="0" quotePrefix="0" xfId="0"/>
    <xf numFmtId="164" fontId="3" fillId="5" borderId="1" pivotButton="0" quotePrefix="0" xfId="0"/>
    <xf numFmtId="165" fontId="0" fillId="4" borderId="1" pivotButton="0" quotePrefix="0" xfId="0"/>
    <xf numFmtId="0" fontId="3" fillId="3" borderId="1" pivotButton="0" quotePrefix="0" xfId="0"/>
    <xf numFmtId="0" fontId="0" fillId="3" borderId="1" pivotButton="0" quotePrefix="0" xfId="0"/>
    <xf numFmtId="164" fontId="0" fillId="4" borderId="1" pivotButton="0" quotePrefix="0" xfId="0"/>
    <xf numFmtId="0" fontId="3" fillId="4" borderId="1" pivotButton="0" quotePrefix="0" xfId="0"/>
    <xf numFmtId="3" fontId="0" fillId="4" borderId="1" pivotButton="0" quotePrefix="0" xfId="0"/>
    <xf numFmtId="0" fontId="0" fillId="4" borderId="1" pivotButton="0" quotePrefix="0" xfId="0"/>
  </cellXfs>
  <cellStyles count="1">
    <cellStyle name="Normal" xfId="0" builtinId="0" hidden="0"/>
  </cellStyles>
  <dxfs count="2">
    <dxf>
      <fill>
        <patternFill patternType="solid">
          <fgColor rgb="00C6EFCE"/>
        </patternFill>
      </fill>
    </dxf>
    <dxf>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Monthly cost by km</a:t>
            </a:r>
          </a:p>
        </rich>
      </tx>
    </title>
    <plotArea>
      <lineChart>
        <grouping val="standard"/>
        <ser>
          <idx val="0"/>
          <order val="0"/>
          <tx>
            <strRef>
              <f>'Car vs cab'!B18</f>
            </strRef>
          </tx>
          <spPr>
            <a:ln xmlns:a="http://schemas.openxmlformats.org/drawingml/2006/main">
              <a:prstDash val="solid"/>
            </a:ln>
          </spPr>
          <marker>
            <symbol val="none"/>
            <spPr>
              <a:ln xmlns:a="http://schemas.openxmlformats.org/drawingml/2006/main">
                <a:prstDash val="solid"/>
              </a:ln>
            </spPr>
          </marker>
          <cat>
            <numRef>
              <f>'Car vs cab'!$A$19:$A$23</f>
            </numRef>
          </cat>
          <val>
            <numRef>
              <f>'Car vs cab'!$B$19:$B$23</f>
            </numRef>
          </val>
        </ser>
        <ser>
          <idx val="1"/>
          <order val="1"/>
          <tx>
            <strRef>
              <f>'Car vs cab'!C18</f>
            </strRef>
          </tx>
          <spPr>
            <a:ln xmlns:a="http://schemas.openxmlformats.org/drawingml/2006/main">
              <a:prstDash val="solid"/>
            </a:ln>
          </spPr>
          <marker>
            <symbol val="none"/>
            <spPr>
              <a:ln xmlns:a="http://schemas.openxmlformats.org/drawingml/2006/main">
                <a:prstDash val="solid"/>
              </a:ln>
            </spPr>
          </marker>
          <cat>
            <numRef>
              <f>'Car vs cab'!$A$19:$A$23</f>
            </numRef>
          </cat>
          <val>
            <numRef>
              <f>'Car vs cab'!$C$19:$C$23</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4</row>
      <rowOff>0</rowOff>
    </from>
    <ext cx="43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2" customWidth="1" min="1" max="1"/>
    <col width="13" customWidth="1" min="2" max="2"/>
    <col width="12" customWidth="1" min="3" max="3"/>
    <col width="34" customWidth="1" min="4" max="4"/>
    <col width="13" customWidth="1" min="5" max="5"/>
  </cols>
  <sheetData>
    <row r="1">
      <c r="A1" s="1" t="inlineStr">
        <is>
          <t>Own Car vs Cab: monthly cost and break-even km (Salman, Pune)</t>
        </is>
      </c>
    </row>
    <row r="2">
      <c r="A2" s="2" t="inlineStr">
        <is>
          <t>Made-up prices and costs. Change the yellow cells to your own numbers.</t>
        </is>
      </c>
    </row>
    <row r="3">
      <c r="A3" s="3" t="inlineStr">
        <is>
          <t>Km travelled per month</t>
        </is>
      </c>
      <c r="B3" s="4" t="n">
        <v>800</v>
      </c>
    </row>
    <row r="5">
      <c r="A5" s="5" t="inlineStr">
        <is>
          <t>Own car</t>
        </is>
      </c>
      <c r="B5" s="5" t="inlineStr">
        <is>
          <t>Value</t>
        </is>
      </c>
      <c r="D5" s="5" t="inlineStr">
        <is>
          <t>Cab</t>
        </is>
      </c>
      <c r="E5" s="5" t="inlineStr">
        <is>
          <t>Value</t>
        </is>
      </c>
    </row>
    <row r="6">
      <c r="A6" s="6" t="inlineStr">
        <is>
          <t>Fuel price per litre (₹)</t>
        </is>
      </c>
      <c r="B6" s="7" t="n">
        <v>105</v>
      </c>
      <c r="D6" s="6" t="inlineStr">
        <is>
          <t>Fare per km (₹)</t>
        </is>
      </c>
      <c r="E6" s="7" t="n">
        <v>20</v>
      </c>
    </row>
    <row r="7">
      <c r="A7" s="6" t="inlineStr">
        <is>
          <t>Mileage (km per litre)</t>
        </is>
      </c>
      <c r="B7" s="8" t="n">
        <v>15</v>
      </c>
      <c r="D7" s="6" t="inlineStr">
        <is>
          <t>Trips per month</t>
        </is>
      </c>
      <c r="E7" s="9" t="n">
        <v>40</v>
      </c>
    </row>
    <row r="8">
      <c r="A8" s="6" t="inlineStr">
        <is>
          <t>Insurance per year (₹)</t>
        </is>
      </c>
      <c r="B8" s="7" t="n">
        <v>15000</v>
      </c>
      <c r="D8" s="6" t="inlineStr">
        <is>
          <t>Booking and waiting per trip (₹)</t>
        </is>
      </c>
      <c r="E8" s="7" t="n">
        <v>30</v>
      </c>
    </row>
    <row r="9">
      <c r="A9" s="6" t="inlineStr">
        <is>
          <t>Service and repairs per year (₹)</t>
        </is>
      </c>
      <c r="B9" s="7" t="n">
        <v>12000</v>
      </c>
      <c r="D9" s="10" t="inlineStr">
        <is>
          <t>Cab cost per month</t>
        </is>
      </c>
      <c r="E9" s="11">
        <f>B3*E6+E7*E8</f>
        <v/>
      </c>
    </row>
    <row r="10">
      <c r="A10" s="6" t="inlineStr">
        <is>
          <t>Parking per month (₹)</t>
        </is>
      </c>
      <c r="B10" s="7" t="n">
        <v>1000</v>
      </c>
      <c r="D10" s="6" t="inlineStr">
        <is>
          <t>Cab cost per km</t>
        </is>
      </c>
      <c r="E10" s="12">
        <f>E9/B3</f>
        <v/>
      </c>
    </row>
    <row r="11">
      <c r="A11" s="6" t="inlineStr">
        <is>
          <t>Loan EMI per month (₹)</t>
        </is>
      </c>
      <c r="B11" s="7" t="n">
        <v>12000</v>
      </c>
    </row>
    <row r="12">
      <c r="A12" s="6" t="inlineStr">
        <is>
          <t>Value lost per year (₹)</t>
        </is>
      </c>
      <c r="B12" s="7" t="n">
        <v>60000</v>
      </c>
      <c r="D12" s="13" t="inlineStr">
        <is>
          <t>Result</t>
        </is>
      </c>
      <c r="E12" s="14" t="inlineStr"/>
    </row>
    <row r="13">
      <c r="A13" s="6" t="inlineStr">
        <is>
          <t>Fuel per month</t>
        </is>
      </c>
      <c r="B13" s="15">
        <f>B3/B7*B6</f>
        <v/>
      </c>
      <c r="D13" s="6" t="inlineStr">
        <is>
          <t>Cheaper this month</t>
        </is>
      </c>
      <c r="E13" s="16">
        <f>IF(E9&lt;B15,"Cab","Own car")</f>
        <v/>
      </c>
    </row>
    <row r="14">
      <c r="A14" s="6" t="inlineStr">
        <is>
          <t>Fixed costs per month</t>
        </is>
      </c>
      <c r="B14" s="15">
        <f>B8/12+B9/12+B10+B11+B12/12</f>
        <v/>
      </c>
      <c r="D14" s="6" t="inlineStr">
        <is>
          <t>Difference per month</t>
        </is>
      </c>
      <c r="E14" s="15">
        <f>ABS(B15-E9)</f>
        <v/>
      </c>
    </row>
    <row r="15">
      <c r="A15" s="10" t="inlineStr">
        <is>
          <t>Car cost per month</t>
        </is>
      </c>
      <c r="B15" s="11">
        <f>B13+B14</f>
        <v/>
      </c>
      <c r="D15" s="6" t="inlineStr">
        <is>
          <t>Break-even km per month</t>
        </is>
      </c>
      <c r="E15" s="17">
        <f>(B14-E7*E8)/(E6-B6/B7)</f>
        <v/>
      </c>
    </row>
    <row r="16">
      <c r="A16" s="6" t="inlineStr">
        <is>
          <t>Car cost per km</t>
        </is>
      </c>
      <c r="B16" s="12">
        <f>B15/B3</f>
        <v/>
      </c>
      <c r="D16" s="6" t="inlineStr">
        <is>
          <t>Break-even if the loan is paid off</t>
        </is>
      </c>
      <c r="E16" s="17">
        <f>(B14-B11-E7*E8)/(E6-B6/B7)</f>
        <v/>
      </c>
    </row>
    <row r="18">
      <c r="A18" s="5" t="inlineStr">
        <is>
          <t>Km per month</t>
        </is>
      </c>
      <c r="B18" s="5" t="inlineStr">
        <is>
          <t>Own car (₹)</t>
        </is>
      </c>
      <c r="C18" s="5" t="inlineStr">
        <is>
          <t>Cab (₹)</t>
        </is>
      </c>
      <c r="D18" s="5" t="inlineStr">
        <is>
          <t>Cheaper</t>
        </is>
      </c>
    </row>
    <row r="19">
      <c r="A19" s="4" t="n">
        <v>400</v>
      </c>
      <c r="B19" s="15">
        <f>A19/$B$7*$B$6+$B$14</f>
        <v/>
      </c>
      <c r="C19" s="15">
        <f>A19*$E$6+$E$7*$E$8</f>
        <v/>
      </c>
      <c r="D19" s="18">
        <f>IF(C19&lt;B19,"Cab","Own car")</f>
        <v/>
      </c>
    </row>
    <row r="20">
      <c r="A20" s="4" t="n">
        <v>800</v>
      </c>
      <c r="B20" s="15">
        <f>A20/$B$7*$B$6+$B$14</f>
        <v/>
      </c>
      <c r="C20" s="15">
        <f>A20*$E$6+$E$7*$E$8</f>
        <v/>
      </c>
      <c r="D20" s="18">
        <f>IF(C20&lt;B20,"Cab","Own car")</f>
        <v/>
      </c>
    </row>
    <row r="21">
      <c r="A21" s="4" t="n">
        <v>1200</v>
      </c>
      <c r="B21" s="15">
        <f>A21/$B$7*$B$6+$B$14</f>
        <v/>
      </c>
      <c r="C21" s="15">
        <f>A21*$E$6+$E$7*$E$8</f>
        <v/>
      </c>
      <c r="D21" s="18">
        <f>IF(C21&lt;B21,"Cab","Own car")</f>
        <v/>
      </c>
    </row>
    <row r="22">
      <c r="A22" s="4" t="n">
        <v>1600</v>
      </c>
      <c r="B22" s="15">
        <f>A22/$B$7*$B$6+$B$14</f>
        <v/>
      </c>
      <c r="C22" s="15">
        <f>A22*$E$6+$E$7*$E$8</f>
        <v/>
      </c>
      <c r="D22" s="18">
        <f>IF(C22&lt;B22,"Cab","Own car")</f>
        <v/>
      </c>
    </row>
    <row r="23">
      <c r="A23" s="4" t="n">
        <v>2000</v>
      </c>
      <c r="B23" s="15">
        <f>A23/$B$7*$B$6+$B$14</f>
        <v/>
      </c>
      <c r="C23" s="15">
        <f>A23*$E$6+$E$7*$E$8</f>
        <v/>
      </c>
      <c r="D23" s="18">
        <f>IF(C23&lt;B23,"Cab","Own car")</f>
        <v/>
      </c>
    </row>
  </sheetData>
  <conditionalFormatting sqref="D19:D23">
    <cfRule type="cellIs" priority="1" operator="equal" dxfId="0">
      <formula>"Cab"</formula>
    </cfRule>
    <cfRule type="cellIs" priority="2" operator="equal" dxfId="1">
      <formula>"Own car"</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Own car vs cab cost</t>
        </is>
      </c>
    </row>
    <row r="3">
      <c r="A3" t="inlineStr">
        <is>
          <t>Made-up data: every name, amount, shop and date in this file is made up for practice. Replace it with your own.</t>
        </is>
      </c>
    </row>
    <row r="4">
      <c r="A4" t="inlineStr">
        <is>
          <t>Yellow cells are inputs: type over them. Green cells hold formulas: do not type over them. Blue rows are headers and totals.</t>
        </is>
      </c>
    </row>
    <row r="5">
      <c r="A5" t="inlineStr">
        <is>
          <t>From ravindrabagale.com, Excel course, Excel in Daily Life. By Ravindra Bagale.</t>
        </is>
      </c>
    </row>
    <row r="6">
      <c r="A6" t="inlineStr"/>
    </row>
    <row r="7">
      <c r="A7" t="inlineStr">
        <is>
          <t>Type your own fuel price, mileage, insurance, service, parking, EMI and an estimate of the value the car loses each year. The table shows which option is cheaper at different distances.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2026-10-17T02:29:55Z</dcterms:created>
  <dcterms:modified xmlns:dcterms="http://purl.org/dc/terms/" xmlns:xsi="http://www.w3.org/2001/XMLSchema-instance" xsi:type="dcterms:W3CDTF">2026-10-17T02:29:55Z</dcterms:modified>
</cp:coreProperties>
</file>