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 MATCH" sheetId="1" state="visible" r:id="rId1"/>
    <sheet xmlns:r="http://schemas.openxmlformats.org/officeDocument/2006/relationships" name="Your tur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4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2" borderId="1" pivotButton="0" quotePrefix="0" xfId="0"/>
    <xf numFmtId="2" fontId="0" fillId="2" borderId="1" pivotButton="0" quotePrefix="0" xfId="0"/>
    <xf numFmtId="0" fontId="0" fillId="3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  <col width="10" customWidth="1" min="10" max="10"/>
    <col width="30" customWidth="1" min="11" max="11"/>
    <col width="14" customWidth="1" min="12" max="12"/>
    <col width="70" customWidth="1" min="13" max="13"/>
  </cols>
  <sheetData>
    <row r="1">
      <c r="A1" s="1" t="inlineStr">
        <is>
          <t>INDEX + MATCH and XMATCH on the student table</t>
        </is>
      </c>
    </row>
    <row r="2">
      <c r="A2" s="2" t="inlineStr">
        <is>
          <t>MATCH gives a position inside the range (not the sheet row). INDEX returns the value at that position.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  <c r="J4" s="3" t="inlineStr">
        <is>
          <t>input</t>
        </is>
      </c>
      <c r="K4" s="3" t="inlineStr">
        <is>
          <t>what</t>
        </is>
      </c>
      <c r="L4" s="3" t="inlineStr">
        <is>
          <t>formula result</t>
        </is>
      </c>
      <c r="M4" s="3" t="inlineStr">
        <is>
          <t>formula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5">
        <f>SUM(C5:E5)</f>
        <v/>
      </c>
      <c r="G5" s="5">
        <f>IF(AND(C5&gt;=35,D5&gt;=35,E5&gt;=35),"Pass","Fail")</f>
        <v/>
      </c>
      <c r="H5" s="6">
        <f>F5/300*100</f>
        <v/>
      </c>
      <c r="J5" s="7" t="inlineStr">
        <is>
          <t>Zoya</t>
        </is>
      </c>
      <c r="K5" s="4" t="inlineStr">
        <is>
          <t>MATCH: position of Zoya</t>
        </is>
      </c>
      <c r="L5" s="5">
        <f>MATCH(J5,$B$5:$B$15,0)</f>
        <v/>
      </c>
      <c r="M5">
        <f>_xlfn.FORMULATEXT(L5)</f>
        <v/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5">
        <f>SUM(C6:E6)</f>
        <v/>
      </c>
      <c r="G6" s="5">
        <f>IF(AND(C6&gt;=35,D6&gt;=35,E6&gt;=35),"Pass","Fail")</f>
        <v/>
      </c>
      <c r="H6" s="6">
        <f>F6/300*100</f>
        <v/>
      </c>
      <c r="J6" s="7" t="n">
        <v>6</v>
      </c>
      <c r="K6" s="4" t="inlineStr">
        <is>
          <t>INDEX: name at that position</t>
        </is>
      </c>
      <c r="L6" s="5">
        <f>INDEX($B$5:$B$15,J6)</f>
        <v/>
      </c>
      <c r="M6">
        <f>_xlfn.FORMULATEXT(L6)</f>
        <v/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5">
        <f>SUM(C7:E7)</f>
        <v/>
      </c>
      <c r="G7" s="5">
        <f>IF(AND(C7&gt;=35,D7&gt;=35,E7&gt;=35),"Pass","Fail")</f>
        <v/>
      </c>
      <c r="H7" s="6">
        <f>F7/300*100</f>
        <v/>
      </c>
      <c r="J7" s="7" t="inlineStr">
        <is>
          <t>Zoya</t>
        </is>
      </c>
      <c r="K7" s="4" t="inlineStr">
        <is>
          <t>result</t>
        </is>
      </c>
      <c r="L7" s="5">
        <f>INDEX($G$5:$G$15,MATCH(J7,$B$5:$B$15,0))</f>
        <v/>
      </c>
      <c r="M7">
        <f>_xlfn.FORMULATEXT(L7)</f>
        <v/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5">
        <f>SUM(C8:E8)</f>
        <v/>
      </c>
      <c r="G8" s="5">
        <f>IF(AND(C8&gt;=35,D8&gt;=35,E8&gt;=35),"Pass","Fail")</f>
        <v/>
      </c>
      <c r="H8" s="6">
        <f>F8/300*100</f>
        <v/>
      </c>
      <c r="J8" s="7" t="inlineStr">
        <is>
          <t>Zoya</t>
        </is>
      </c>
      <c r="K8" s="4" t="inlineStr">
        <is>
          <t>percentage</t>
        </is>
      </c>
      <c r="L8" s="6">
        <f>INDEX($H$5:$H$15,MATCH(J8,$B$5:$B$15,0))</f>
        <v/>
      </c>
      <c r="M8">
        <f>_xlfn.FORMULATEXT(L8)</f>
        <v/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5">
        <f>SUM(C9:E9)</f>
        <v/>
      </c>
      <c r="G9" s="5">
        <f>IF(AND(C9&gt;=35,D9&gt;=35,E9&gt;=35),"Pass","Fail")</f>
        <v/>
      </c>
      <c r="H9" s="6">
        <f>F9/300*100</f>
        <v/>
      </c>
      <c r="J9" s="7" t="inlineStr">
        <is>
          <t>Zoya</t>
        </is>
      </c>
      <c r="K9" s="4" t="inlineStr">
        <is>
          <t>roll (column to the LEFT)</t>
        </is>
      </c>
      <c r="L9" s="5">
        <f>INDEX($A$5:$A$15,MATCH(J9,$B$5:$B$15,0))</f>
        <v/>
      </c>
      <c r="M9">
        <f>_xlfn.FORMULATEXT(L9)</f>
        <v/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5">
        <f>SUM(C10:E10)</f>
        <v/>
      </c>
      <c r="G10" s="5">
        <f>IF(AND(C10&gt;=35,D10&gt;=35,E10&gt;=35),"Pass","Fail")</f>
        <v/>
      </c>
      <c r="H10" s="6">
        <f>F10/300*100</f>
        <v/>
      </c>
      <c r="J10" s="7" t="inlineStr">
        <is>
          <t>science</t>
        </is>
      </c>
      <c r="K10" s="4" t="inlineStr">
        <is>
          <t>Zoya's mark in this subject</t>
        </is>
      </c>
      <c r="L10" s="5">
        <f>INDEX($C$5:$E$15,MATCH("Zoya",$B$5:$B$15,0),MATCH(J10,$C$4:$E$4,0))</f>
        <v/>
      </c>
      <c r="M10">
        <f>_xlfn.FORMULATEXT(L10)</f>
        <v/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5">
        <f>SUM(C11:E11)</f>
        <v/>
      </c>
      <c r="G11" s="5">
        <f>IF(AND(C11&gt;=35,D11&gt;=35,E11&gt;=35),"Pass","Fail")</f>
        <v/>
      </c>
      <c r="H11" s="6">
        <f>F11/300*100</f>
        <v/>
      </c>
      <c r="J11" s="7" t="inlineStr">
        <is>
          <t>Salman</t>
        </is>
      </c>
      <c r="K11" s="4" t="inlineStr">
        <is>
          <t>MATCH finds the first</t>
        </is>
      </c>
      <c r="L11" s="5">
        <f>MATCH(J11,$B$5:$B$15,0)</f>
        <v/>
      </c>
      <c r="M11">
        <f>_xlfn.FORMULATEXT(L11)</f>
        <v/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5">
        <f>SUM(C12:E12)</f>
        <v/>
      </c>
      <c r="G12" s="5">
        <f>IF(AND(C12&gt;=35,D12&gt;=35,E12&gt;=35),"Pass","Fail")</f>
        <v/>
      </c>
      <c r="H12" s="6">
        <f>F12/300*100</f>
        <v/>
      </c>
      <c r="J12" s="7" t="inlineStr">
        <is>
          <t>Salman</t>
        </is>
      </c>
      <c r="K12" s="4" t="inlineStr">
        <is>
          <t>XMATCH, default</t>
        </is>
      </c>
      <c r="L12" s="5">
        <f>_xlfn.XMATCH(J12,$B$5:$B$15)</f>
        <v/>
      </c>
      <c r="M12">
        <f>_xlfn.FORMULATEXT(L12)</f>
        <v/>
      </c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5">
        <f>SUM(C13:E13)</f>
        <v/>
      </c>
      <c r="G13" s="5">
        <f>IF(AND(C13&gt;=35,D13&gt;=35,E13&gt;=35),"Pass","Fail")</f>
        <v/>
      </c>
      <c r="H13" s="6">
        <f>F13/300*100</f>
        <v/>
      </c>
      <c r="J13" s="7" t="inlineStr">
        <is>
          <t>Salman</t>
        </is>
      </c>
      <c r="K13" s="4" t="inlineStr">
        <is>
          <t>XMATCH last to first (-1)</t>
        </is>
      </c>
      <c r="L13" s="5">
        <f>_xlfn.XMATCH(J13,$B$5:$B$15,0,-1)</f>
        <v/>
      </c>
      <c r="M13">
        <f>_xlfn.FORMULATEXT(L13)</f>
        <v/>
      </c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5">
        <f>SUM(C14:E14)</f>
        <v/>
      </c>
      <c r="G14" s="5">
        <f>IF(AND(C14&gt;=35,D14&gt;=35,E14&gt;=35),"Pass","Fail")</f>
        <v/>
      </c>
      <c r="H14" s="6">
        <f>F14/300*100</f>
        <v/>
      </c>
      <c r="J14" s="7" t="inlineStr">
        <is>
          <t>Salman</t>
        </is>
      </c>
      <c r="K14" s="4" t="inlineStr">
        <is>
          <t>result of the last Salman</t>
        </is>
      </c>
      <c r="L14" s="5">
        <f>INDEX($G$5:$G$15,_xlfn.XMATCH(J14,$B$5:$B$15,0,-1))</f>
        <v/>
      </c>
      <c r="M14">
        <f>_xlfn.FORMULATEXT(L14)</f>
        <v/>
      </c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5">
        <f>SUM(C15:E15)</f>
        <v/>
      </c>
      <c r="G15" s="5">
        <f>IF(AND(C15&gt;=35,D15&gt;=35,E15&gt;=35),"Pass","Fail")</f>
        <v/>
      </c>
      <c r="H15" s="6">
        <f>F15/300*100</f>
        <v/>
      </c>
      <c r="J15" s="7" t="inlineStr">
        <is>
          <t>Shradha</t>
        </is>
      </c>
      <c r="K15" s="4" t="inlineStr">
        <is>
          <t>not found</t>
        </is>
      </c>
      <c r="L15" s="5">
        <f>MATCH(J15,$B$5:$B$15,0)</f>
        <v/>
      </c>
      <c r="M15">
        <f>_xlfn.FORMULATEXT(L15)</f>
        <v/>
      </c>
    </row>
    <row r="16">
      <c r="J16" s="7" t="inlineStr">
        <is>
          <t>Shradha</t>
        </is>
      </c>
      <c r="K16" s="4" t="inlineStr">
        <is>
          <t>IFNA message</t>
        </is>
      </c>
      <c r="L16" s="5">
        <f>_xlfn.IFNA(INDEX($G$5:$G$15,MATCH(J16,$B$5:$B$15,0)),"Not found")</f>
        <v/>
      </c>
      <c r="M16">
        <f>_xlfn.FORMULATEXT(L16)</f>
        <v/>
      </c>
    </row>
  </sheetData>
  <dataValidations count="1">
    <dataValidation sqref="J7" showDropDown="0" showInputMessage="0" showErrorMessage="0" allowBlank="1" type="list">
      <formula1>=$B$5:$B$15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</cols>
  <sheetData>
    <row r="1">
      <c r="A1" s="1" t="inlineStr">
        <is>
          <t>Your turn</t>
        </is>
      </c>
    </row>
    <row r="2">
      <c r="A2" s="2" t="inlineStr">
        <is>
          <t>Write MATCH, INDEX and INDEX+MATCH for any name. Try a name to the left (roll) and a two-way lookup.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4" t="n">
        <v>229</v>
      </c>
      <c r="G5" s="4" t="inlineStr">
        <is>
          <t>Pass</t>
        </is>
      </c>
      <c r="H5" s="8" t="n">
        <v>76.33333333333333</v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4" t="n">
        <v>270</v>
      </c>
      <c r="G6" s="4" t="inlineStr">
        <is>
          <t>Pass</t>
        </is>
      </c>
      <c r="H6" s="8" t="n">
        <v>90</v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4" t="n">
        <v>163</v>
      </c>
      <c r="G7" s="4" t="inlineStr">
        <is>
          <t>Fail</t>
        </is>
      </c>
      <c r="H7" s="8" t="n">
        <v>54.33333333333334</v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4" t="n">
        <v>195</v>
      </c>
      <c r="G8" s="4" t="inlineStr">
        <is>
          <t>Pass</t>
        </is>
      </c>
      <c r="H8" s="8" t="n">
        <v>65</v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4" t="n">
        <v>135</v>
      </c>
      <c r="G9" s="4" t="inlineStr">
        <is>
          <t>Fail</t>
        </is>
      </c>
      <c r="H9" s="8" t="n">
        <v>45</v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4" t="n">
        <v>241</v>
      </c>
      <c r="G10" s="4" t="inlineStr">
        <is>
          <t>Pass</t>
        </is>
      </c>
      <c r="H10" s="8" t="n">
        <v>80.33333333333333</v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4" t="n">
        <v>149</v>
      </c>
      <c r="G11" s="4" t="inlineStr">
        <is>
          <t>Pass</t>
        </is>
      </c>
      <c r="H11" s="8" t="n">
        <v>49.66666666666666</v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4" t="n">
        <v>125</v>
      </c>
      <c r="G12" s="4" t="inlineStr">
        <is>
          <t>Fail</t>
        </is>
      </c>
      <c r="H12" s="8" t="n">
        <v>41.66666666666667</v>
      </c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4" t="n">
        <v>138</v>
      </c>
      <c r="G13" s="4" t="inlineStr">
        <is>
          <t>Pass</t>
        </is>
      </c>
      <c r="H13" s="8" t="n">
        <v>46</v>
      </c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4" t="n">
        <v>246</v>
      </c>
      <c r="G14" s="4" t="inlineStr">
        <is>
          <t>Pass</t>
        </is>
      </c>
      <c r="H14" s="8" t="n">
        <v>82</v>
      </c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4" t="n">
        <v>126</v>
      </c>
      <c r="G15" s="4" t="inlineStr">
        <is>
          <t>Fail</t>
        </is>
      </c>
      <c r="H15" s="8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