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$₹-4009]#,##,##0;[Red]-[$₹-4009]#,##,##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DCE9F5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pivotButton="0" quotePrefix="0" xfId="0"/>
    <xf numFmtId="164" fontId="0" fillId="3" borderId="1" pivotButton="0" quotePrefix="0" xfId="0"/>
    <xf numFmtId="164" fontId="0" fillId="5" borderId="1" pivotButton="0" quotePrefix="0" xfId="0"/>
    <xf numFmtId="0" fontId="3" fillId="4" borderId="1" pivotButton="0" quotePrefix="0" xfId="0"/>
    <xf numFmtId="164" fontId="3" fillId="4" borderId="1" pivotButton="0" quotePrefix="0" xfId="0"/>
    <xf numFmtId="0" fontId="3" fillId="0" borderId="1" pivotButton="0" quotePrefix="0" xfId="0"/>
    <xf numFmtId="164" fontId="3" fillId="5" borderId="1" pivotButton="0" quotePrefix="0" xfId="0"/>
    <xf numFmtId="165" fontId="0" fillId="5" borderId="1" pivotButton="0" quotePrefix="0" xfId="0"/>
    <xf numFmtId="0" fontId="0" fillId="3" borderId="1" pivotButton="0" quotePrefix="0" xfId="0"/>
    <xf numFmtId="0" fontId="0" fillId="5" borderId="1" pivotButton="0" quotePrefix="0" xfId="0"/>
    <xf numFmtId="0" fontId="0" fillId="4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Where the money went (actual)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'Budget'!$D$5:$D$7</f>
            </numRef>
          </cat>
          <val>
            <numRef>
              <f>'Budget'!$E$5:$E$7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10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1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4" customWidth="1" min="3" max="3"/>
    <col width="26" customWidth="1" min="4" max="4"/>
    <col width="15" customWidth="1" min="5" max="5"/>
    <col width="10" customWidth="1" min="6" max="6"/>
  </cols>
  <sheetData>
    <row r="1">
      <c r="A1" s="1" t="inlineStr">
        <is>
          <t>Monthly Home Budget: October 2026 (Bagale family, Pune)</t>
        </is>
      </c>
    </row>
    <row r="2">
      <c r="A2" s="2" t="inlineStr">
        <is>
          <t>Made-up data. Type your own income and planned amounts in the yellow cells.</t>
        </is>
      </c>
    </row>
    <row r="4">
      <c r="A4" s="3" t="inlineStr">
        <is>
          <t>Income</t>
        </is>
      </c>
      <c r="B4" s="3" t="inlineStr">
        <is>
          <t>Amount</t>
        </is>
      </c>
      <c r="D4" s="3" t="inlineStr">
        <is>
          <t>Summary</t>
        </is>
      </c>
      <c r="E4" s="3" t="inlineStr">
        <is>
          <t>Amount</t>
        </is>
      </c>
    </row>
    <row r="5">
      <c r="A5" s="4" t="inlineStr">
        <is>
          <t>Salary: Ravindra</t>
        </is>
      </c>
      <c r="B5" s="5" t="n">
        <v>85000</v>
      </c>
      <c r="D5" s="4" t="inlineStr">
        <is>
          <t>Fixed (actual)</t>
        </is>
      </c>
      <c r="E5" s="6">
        <f>SUMIFS($D$11:$D$23,$B$11:$B$23,"Fixed")</f>
        <v/>
      </c>
    </row>
    <row r="6">
      <c r="A6" s="4" t="inlineStr">
        <is>
          <t>Salary: Shraddha</t>
        </is>
      </c>
      <c r="B6" s="5" t="n">
        <v>62000</v>
      </c>
      <c r="D6" s="4" t="inlineStr">
        <is>
          <t>Variable (actual)</t>
        </is>
      </c>
      <c r="E6" s="6">
        <f>SUMIFS($D$11:$D$23,$B$11:$B$23,"Variable")</f>
        <v/>
      </c>
    </row>
    <row r="7">
      <c r="A7" s="4" t="inlineStr">
        <is>
          <t>Other income</t>
        </is>
      </c>
      <c r="B7" s="5" t="n">
        <v>3000</v>
      </c>
      <c r="D7" s="4" t="inlineStr">
        <is>
          <t>Savings (actual)</t>
        </is>
      </c>
      <c r="E7" s="6">
        <f>SUMIFS($D$11:$D$23,$B$11:$B$23,"Savings")</f>
        <v/>
      </c>
    </row>
    <row r="8">
      <c r="A8" s="7" t="inlineStr">
        <is>
          <t>Total income</t>
        </is>
      </c>
      <c r="B8" s="8">
        <f>SUM(B5:B7)</f>
        <v/>
      </c>
      <c r="D8" s="9" t="inlineStr">
        <is>
          <t>Left over (income − actual)</t>
        </is>
      </c>
      <c r="E8" s="10">
        <f>B8-D24</f>
        <v/>
      </c>
    </row>
    <row r="9">
      <c r="D9" s="4" t="inlineStr">
        <is>
          <t>Savings rate</t>
        </is>
      </c>
      <c r="E9" s="11">
        <f>(E7+E8)/B8</f>
        <v/>
      </c>
    </row>
    <row r="10">
      <c r="A10" s="3" t="inlineStr">
        <is>
          <t>Category</t>
        </is>
      </c>
      <c r="B10" s="3" t="inlineStr">
        <is>
          <t>Type</t>
        </is>
      </c>
      <c r="C10" s="3" t="inlineStr">
        <is>
          <t>Planned (₹)</t>
        </is>
      </c>
      <c r="D10" s="3" t="inlineStr">
        <is>
          <t>Actual (₹)</t>
        </is>
      </c>
      <c r="E10" s="3" t="inlineStr">
        <is>
          <t>Difference (₹)</t>
        </is>
      </c>
      <c r="F10" s="3" t="inlineStr">
        <is>
          <t>Status</t>
        </is>
      </c>
    </row>
    <row r="11">
      <c r="A11" s="4" t="inlineStr">
        <is>
          <t>Rent</t>
        </is>
      </c>
      <c r="B11" s="12" t="inlineStr">
        <is>
          <t>Fixed</t>
        </is>
      </c>
      <c r="C11" s="5" t="n">
        <v>22000</v>
      </c>
      <c r="D11" s="5" t="n">
        <v>22000</v>
      </c>
      <c r="E11" s="6">
        <f>C11-D11</f>
        <v/>
      </c>
      <c r="F11" s="13">
        <f>IF(D11&gt;C11,"Over","OK")</f>
        <v/>
      </c>
    </row>
    <row r="12">
      <c r="A12" s="4" t="inlineStr">
        <is>
          <t>Groceries (Blinkit, Amazon Now)</t>
        </is>
      </c>
      <c r="B12" s="12" t="inlineStr">
        <is>
          <t>Variable</t>
        </is>
      </c>
      <c r="C12" s="5" t="n">
        <v>12000</v>
      </c>
      <c r="D12" s="5" t="n">
        <v>13450</v>
      </c>
      <c r="E12" s="6">
        <f>C12-D12</f>
        <v/>
      </c>
      <c r="F12" s="13">
        <f>IF(D12&gt;C12,"Over","OK")</f>
        <v/>
      </c>
    </row>
    <row r="13">
      <c r="A13" s="4" t="inlineStr">
        <is>
          <t>Electricity</t>
        </is>
      </c>
      <c r="B13" s="12" t="inlineStr">
        <is>
          <t>Variable</t>
        </is>
      </c>
      <c r="C13" s="5" t="n">
        <v>2200</v>
      </c>
      <c r="D13" s="5" t="n">
        <v>2480</v>
      </c>
      <c r="E13" s="6">
        <f>C13-D13</f>
        <v/>
      </c>
      <c r="F13" s="13">
        <f>IF(D13&gt;C13,"Over","OK")</f>
        <v/>
      </c>
    </row>
    <row r="14">
      <c r="A14" s="4" t="inlineStr">
        <is>
          <t>Mobile and internet</t>
        </is>
      </c>
      <c r="B14" s="12" t="inlineStr">
        <is>
          <t>Fixed</t>
        </is>
      </c>
      <c r="C14" s="5" t="n">
        <v>1500</v>
      </c>
      <c r="D14" s="5" t="n">
        <v>1500</v>
      </c>
      <c r="E14" s="6">
        <f>C14-D14</f>
        <v/>
      </c>
      <c r="F14" s="13">
        <f>IF(D14&gt;C14,"Over","OK")</f>
        <v/>
      </c>
    </row>
    <row r="15">
      <c r="A15" s="4" t="inlineStr">
        <is>
          <t>Petrol</t>
        </is>
      </c>
      <c r="B15" s="12" t="inlineStr">
        <is>
          <t>Variable</t>
        </is>
      </c>
      <c r="C15" s="5" t="n">
        <v>4500</v>
      </c>
      <c r="D15" s="5" t="n">
        <v>4100</v>
      </c>
      <c r="E15" s="6">
        <f>C15-D15</f>
        <v/>
      </c>
      <c r="F15" s="13">
        <f>IF(D15&gt;C15,"Over","OK")</f>
        <v/>
      </c>
    </row>
    <row r="16">
      <c r="A16" s="4" t="inlineStr">
        <is>
          <t>School fees (monthly share)</t>
        </is>
      </c>
      <c r="B16" s="12" t="inlineStr">
        <is>
          <t>Fixed</t>
        </is>
      </c>
      <c r="C16" s="5" t="n">
        <v>6000</v>
      </c>
      <c r="D16" s="5" t="n">
        <v>6000</v>
      </c>
      <c r="E16" s="6">
        <f>C16-D16</f>
        <v/>
      </c>
      <c r="F16" s="13">
        <f>IF(D16&gt;C16,"Over","OK")</f>
        <v/>
      </c>
    </row>
    <row r="17">
      <c r="A17" s="4" t="inlineStr">
        <is>
          <t>Ruhi tuition</t>
        </is>
      </c>
      <c r="B17" s="12" t="inlineStr">
        <is>
          <t>Fixed</t>
        </is>
      </c>
      <c r="C17" s="5" t="n">
        <v>3000</v>
      </c>
      <c r="D17" s="5" t="n">
        <v>3000</v>
      </c>
      <c r="E17" s="6">
        <f>C17-D17</f>
        <v/>
      </c>
      <c r="F17" s="13">
        <f>IF(D17&gt;C17,"Over","OK")</f>
        <v/>
      </c>
    </row>
    <row r="18">
      <c r="A18" s="4" t="inlineStr">
        <is>
          <t>Medical</t>
        </is>
      </c>
      <c r="B18" s="12" t="inlineStr">
        <is>
          <t>Variable</t>
        </is>
      </c>
      <c r="C18" s="5" t="n">
        <v>2000</v>
      </c>
      <c r="D18" s="5" t="n">
        <v>850</v>
      </c>
      <c r="E18" s="6">
        <f>C18-D18</f>
        <v/>
      </c>
      <c r="F18" s="13">
        <f>IF(D18&gt;C18,"Over","OK")</f>
        <v/>
      </c>
    </row>
    <row r="19">
      <c r="A19" s="4" t="inlineStr">
        <is>
          <t>Eating out</t>
        </is>
      </c>
      <c r="B19" s="12" t="inlineStr">
        <is>
          <t>Variable</t>
        </is>
      </c>
      <c r="C19" s="5" t="n">
        <v>3000</v>
      </c>
      <c r="D19" s="5" t="n">
        <v>4200</v>
      </c>
      <c r="E19" s="6">
        <f>C19-D19</f>
        <v/>
      </c>
      <c r="F19" s="13">
        <f>IF(D19&gt;C19,"Over","OK")</f>
        <v/>
      </c>
    </row>
    <row r="20">
      <c r="A20" s="4" t="inlineStr">
        <is>
          <t>LIC premium (yearly 24,000 / 12)</t>
        </is>
      </c>
      <c r="B20" s="12" t="inlineStr">
        <is>
          <t>Fixed</t>
        </is>
      </c>
      <c r="C20" s="5">
        <f>24000/12</f>
        <v/>
      </c>
      <c r="D20" s="5" t="n">
        <v>2000</v>
      </c>
      <c r="E20" s="6">
        <f>C20-D20</f>
        <v/>
      </c>
      <c r="F20" s="13">
        <f>IF(D20&gt;C20,"Over","OK")</f>
        <v/>
      </c>
    </row>
    <row r="21">
      <c r="A21" s="4" t="inlineStr">
        <is>
          <t>SIP (mutual fund)</t>
        </is>
      </c>
      <c r="B21" s="12" t="inlineStr">
        <is>
          <t>Savings</t>
        </is>
      </c>
      <c r="C21" s="5" t="n">
        <v>25000</v>
      </c>
      <c r="D21" s="5" t="n">
        <v>25000</v>
      </c>
      <c r="E21" s="6">
        <f>C21-D21</f>
        <v/>
      </c>
      <c r="F21" s="13">
        <f>IF(D21&gt;C21,"Over","OK")</f>
        <v/>
      </c>
    </row>
    <row r="22">
      <c r="A22" s="4" t="inlineStr">
        <is>
          <t>Emergency fund</t>
        </is>
      </c>
      <c r="B22" s="12" t="inlineStr">
        <is>
          <t>Savings</t>
        </is>
      </c>
      <c r="C22" s="5" t="n">
        <v>10000</v>
      </c>
      <c r="D22" s="5" t="n">
        <v>10000</v>
      </c>
      <c r="E22" s="6">
        <f>C22-D22</f>
        <v/>
      </c>
      <c r="F22" s="13">
        <f>IF(D22&gt;C22,"Over","OK")</f>
        <v/>
      </c>
    </row>
    <row r="23">
      <c r="A23" s="4" t="inlineStr">
        <is>
          <t>Miscellaneous</t>
        </is>
      </c>
      <c r="B23" s="12" t="inlineStr">
        <is>
          <t>Variable</t>
        </is>
      </c>
      <c r="C23" s="5" t="n">
        <v>3000</v>
      </c>
      <c r="D23" s="5" t="n">
        <v>2650</v>
      </c>
      <c r="E23" s="6">
        <f>C23-D23</f>
        <v/>
      </c>
      <c r="F23" s="13">
        <f>IF(D23&gt;C23,"Over","OK")</f>
        <v/>
      </c>
    </row>
    <row r="24">
      <c r="A24" s="7" t="inlineStr">
        <is>
          <t>Total</t>
        </is>
      </c>
      <c r="B24" s="14" t="inlineStr"/>
      <c r="C24" s="8">
        <f>SUM(C11:C23)</f>
        <v/>
      </c>
      <c r="D24" s="8">
        <f>SUM(D11:D23)</f>
        <v/>
      </c>
      <c r="E24" s="8">
        <f>C24-D24</f>
        <v/>
      </c>
      <c r="F24" s="7">
        <f>COUNTIF(F11:F23,"Over")&amp;" over"</f>
        <v/>
      </c>
    </row>
  </sheetData>
  <conditionalFormatting sqref="E11:E23">
    <cfRule type="cellIs" priority="1" operator="lessThan" dxfId="0">
      <formula>0</formula>
    </cfRule>
  </conditionalFormatting>
  <conditionalFormatting sqref="F11:F23">
    <cfRule type="cellIs" priority="2" operator="equal" dxfId="0">
      <formula>"Over"</formula>
    </cfRule>
  </conditionalFormatting>
  <dataValidations count="1">
    <dataValidation sqref="B11:B43" showDropDown="0" showInputMessage="0" showErrorMessage="1" allowBlank="1" errorTitle="Not in the list" error="Pick a value from the list" type="list">
      <formula1>"Fixed,Variable,Savings"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Monthly home budget: planned vs actual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Budget sheet: income at the top, one row per spending head. Type Planned and Actual; Difference, Status, totals and the summary update by themselves.</t>
        </is>
      </c>
    </row>
    <row r="8">
      <c r="A8" t="inlineStr">
        <is>
          <t>Type column has a drop-down (Fixed, Variable, Savings). Add new heads by inserting a row above the Total row.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2026-10-16T19:35:53Z</dcterms:created>
  <dcterms:modified xmlns:dcterms="http://purl.org/dc/terms/" xmlns:xsi="http://www.w3.org/2001/XMLSchema-instance" xsi:type="dcterms:W3CDTF">2026-10-16T19:35:53Z</dcterms:modified>
</cp:coreProperties>
</file>