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st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#,##,##0;[Red]-[$₹-4009]#,##,##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3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9" fontId="0" fillId="3" borderId="1" pivotButton="0" quotePrefix="0" xfId="0"/>
    <xf numFmtId="164" fontId="0" fillId="3" borderId="1" pivotButton="0" quotePrefix="0" xfId="0"/>
    <xf numFmtId="164" fontId="0" fillId="4" borderId="1" pivotButton="0" quotePrefix="0" xfId="0"/>
    <xf numFmtId="0" fontId="3" fillId="5" borderId="1" pivotButton="0" quotePrefix="0" xfId="0"/>
    <xf numFmtId="164" fontId="3" fillId="5" borderId="1" pivotButton="0" quotePrefix="0" xfId="0"/>
    <xf numFmtId="0" fontId="3" fillId="0" borderId="1" pivotButton="0" quotePrefix="0" xfId="0"/>
    <xf numFmtId="164" fontId="3" fillId="4" borderId="1" pivotButton="0" quotePrefix="0" xfId="0"/>
  </cellXfs>
  <cellStyles count="1">
    <cellStyle name="Normal" xfId="0" builtinId="0" hidden="0"/>
  </cellStyles>
  <dxfs count="3">
    <dxf>
      <font>
        <color rgb="00808080"/>
      </font>
      <fill>
        <patternFill patternType="solid">
          <fgColor rgb="00EEEEEE"/>
        </patternFill>
      </fill>
    </dxf>
    <dxf>
      <fill>
        <patternFill patternType="solid">
          <fgColor rgb="00FFE8B3"/>
        </patternFill>
      </fill>
    </dxf>
    <dxf>
      <font>
        <b val="1"/>
        <color rgb="009C0006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Expected guests by side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'Guests'!$G$18:$G$21</f>
            </numRef>
          </cat>
          <val>
            <numRef>
              <f>'Guests'!$H$18:$H$21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36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9" customWidth="1" min="3" max="3"/>
    <col width="8" customWidth="1" min="4" max="4"/>
    <col width="10" customWidth="1" min="5" max="5"/>
    <col width="3" customWidth="1" min="6" max="6"/>
    <col width="26" customWidth="1" min="7" max="7"/>
    <col width="13" customWidth="1" min="8" max="8"/>
  </cols>
  <sheetData>
    <row r="1">
      <c r="A1" s="1" t="inlineStr">
        <is>
          <t>Housewarming Guest List and Budget (Bagale home, Nashik)</t>
        </is>
      </c>
    </row>
    <row r="2">
      <c r="A2" s="2" t="inlineStr">
        <is>
          <t>Made-up groups, counts and rates. Maybe counts as half.</t>
        </is>
      </c>
    </row>
    <row r="4">
      <c r="A4" s="3" t="inlineStr">
        <is>
          <t>Group</t>
        </is>
      </c>
      <c r="B4" s="3" t="inlineStr">
        <is>
          <t>Side</t>
        </is>
      </c>
      <c r="C4" s="3" t="inlineStr">
        <is>
          <t>Invited</t>
        </is>
      </c>
      <c r="D4" s="3" t="inlineStr">
        <is>
          <t>RSVP</t>
        </is>
      </c>
      <c r="E4" s="3" t="inlineStr">
        <is>
          <t>Expected</t>
        </is>
      </c>
      <c r="G4" s="4" t="inlineStr">
        <is>
          <t>Budget</t>
        </is>
      </c>
      <c r="H4" s="5" t="inlineStr"/>
    </row>
    <row r="5">
      <c r="A5" s="6" t="inlineStr">
        <is>
          <t>Bagale relatives (Pune)</t>
        </is>
      </c>
      <c r="B5" s="7" t="inlineStr">
        <is>
          <t>Relatives</t>
        </is>
      </c>
      <c r="C5" s="7" t="n">
        <v>12</v>
      </c>
      <c r="D5" s="7" t="inlineStr">
        <is>
          <t>Yes</t>
        </is>
      </c>
      <c r="E5" s="8">
        <f>IF(D5="Yes",C5,IF(D5="Maybe",ROUND(C5*0.5,0),0))</f>
        <v/>
      </c>
      <c r="G5" s="6" t="inlineStr">
        <is>
          <t>Extra plates buffer</t>
        </is>
      </c>
      <c r="H5" s="9" t="n">
        <v>0.1</v>
      </c>
    </row>
    <row r="6">
      <c r="A6" s="6" t="inlineStr">
        <is>
          <t>Rani and cousins</t>
        </is>
      </c>
      <c r="B6" s="7" t="inlineStr">
        <is>
          <t>Relatives</t>
        </is>
      </c>
      <c r="C6" s="7" t="n">
        <v>8</v>
      </c>
      <c r="D6" s="7" t="inlineStr">
        <is>
          <t>Yes</t>
        </is>
      </c>
      <c r="E6" s="8">
        <f>IF(D6="Yes",C6,IF(D6="Maybe",ROUND(C6*0.5,0),0))</f>
        <v/>
      </c>
      <c r="G6" s="6" t="inlineStr">
        <is>
          <t>Plates to order</t>
        </is>
      </c>
      <c r="H6" s="8">
        <f>ROUNDUP(E13*(1+H5),0)</f>
        <v/>
      </c>
    </row>
    <row r="7">
      <c r="A7" s="6" t="inlineStr">
        <is>
          <t>Solapur relatives</t>
        </is>
      </c>
      <c r="B7" s="7" t="inlineStr">
        <is>
          <t>Relatives</t>
        </is>
      </c>
      <c r="C7" s="7" t="n">
        <v>6</v>
      </c>
      <c r="D7" s="7" t="inlineStr">
        <is>
          <t>Maybe</t>
        </is>
      </c>
      <c r="E7" s="8">
        <f>IF(D7="Yes",C7,IF(D7="Maybe",ROUND(C7*0.5,0),0))</f>
        <v/>
      </c>
      <c r="G7" s="6" t="inlineStr">
        <is>
          <t>Cost per plate (₹)</t>
        </is>
      </c>
      <c r="H7" s="10" t="n">
        <v>350</v>
      </c>
    </row>
    <row r="8">
      <c r="A8" s="6" t="inlineStr">
        <is>
          <t>Building neighbours</t>
        </is>
      </c>
      <c r="B8" s="7" t="inlineStr">
        <is>
          <t>Neighbours</t>
        </is>
      </c>
      <c r="C8" s="7" t="n">
        <v>15</v>
      </c>
      <c r="D8" s="7" t="inlineStr">
        <is>
          <t>Yes</t>
        </is>
      </c>
      <c r="E8" s="8">
        <f>IF(D8="Yes",C8,IF(D8="Maybe",ROUND(C8*0.5,0),0))</f>
        <v/>
      </c>
      <c r="G8" s="6" t="inlineStr">
        <is>
          <t>Catering</t>
        </is>
      </c>
      <c r="H8" s="11">
        <f>H6*H7</f>
        <v/>
      </c>
    </row>
    <row r="9">
      <c r="A9" s="6" t="inlineStr">
        <is>
          <t>Shraddha's office</t>
        </is>
      </c>
      <c r="B9" s="7" t="inlineStr">
        <is>
          <t>Work</t>
        </is>
      </c>
      <c r="C9" s="7" t="n">
        <v>10</v>
      </c>
      <c r="D9" s="7" t="inlineStr">
        <is>
          <t>No</t>
        </is>
      </c>
      <c r="E9" s="8">
        <f>IF(D9="Yes",C9,IF(D9="Maybe",ROUND(C9*0.5,0),0))</f>
        <v/>
      </c>
      <c r="G9" s="6" t="inlineStr">
        <is>
          <t>Return gift per guest (₹)</t>
        </is>
      </c>
      <c r="H9" s="10" t="n">
        <v>120</v>
      </c>
    </row>
    <row r="10">
      <c r="A10" s="6" t="inlineStr">
        <is>
          <t>Ravindra's office</t>
        </is>
      </c>
      <c r="B10" s="7" t="inlineStr">
        <is>
          <t>Work</t>
        </is>
      </c>
      <c r="C10" s="7" t="n">
        <v>5</v>
      </c>
      <c r="D10" s="7" t="inlineStr">
        <is>
          <t>Maybe</t>
        </is>
      </c>
      <c r="E10" s="8">
        <f>IF(D10="Yes",C10,IF(D10="Maybe",ROUND(C10*0.5,0),0))</f>
        <v/>
      </c>
      <c r="G10" s="6" t="inlineStr">
        <is>
          <t>Return gifts</t>
        </is>
      </c>
      <c r="H10" s="11">
        <f>E13*H9</f>
        <v/>
      </c>
    </row>
    <row r="11">
      <c r="A11" s="6" t="inlineStr">
        <is>
          <t>Shahrukh and friends</t>
        </is>
      </c>
      <c r="B11" s="7" t="inlineStr">
        <is>
          <t>Friends</t>
        </is>
      </c>
      <c r="C11" s="7" t="n">
        <v>9</v>
      </c>
      <c r="D11" s="7" t="inlineStr">
        <is>
          <t>Yes</t>
        </is>
      </c>
      <c r="E11" s="8">
        <f>IF(D11="Yes",C11,IF(D11="Maybe",ROUND(C11*0.5,0),0))</f>
        <v/>
      </c>
      <c r="G11" s="6" t="inlineStr">
        <is>
          <t>Decoration</t>
        </is>
      </c>
      <c r="H11" s="10" t="n">
        <v>8000</v>
      </c>
    </row>
    <row r="12">
      <c r="A12" s="6" t="inlineStr">
        <is>
          <t>Zoya and Amir</t>
        </is>
      </c>
      <c r="B12" s="7" t="inlineStr">
        <is>
          <t>Friends</t>
        </is>
      </c>
      <c r="C12" s="7" t="n">
        <v>7</v>
      </c>
      <c r="D12" s="7" t="inlineStr">
        <is>
          <t>Yes</t>
        </is>
      </c>
      <c r="E12" s="8">
        <f>IF(D12="Yes",C12,IF(D12="Maybe",ROUND(C12*0.5,0),0))</f>
        <v/>
      </c>
      <c r="G12" s="6" t="inlineStr">
        <is>
          <t>Sound and lights</t>
        </is>
      </c>
      <c r="H12" s="10" t="n">
        <v>3000</v>
      </c>
    </row>
    <row r="13">
      <c r="A13" s="12" t="inlineStr">
        <is>
          <t>Total</t>
        </is>
      </c>
      <c r="C13" s="12">
        <f>SUM(C5:C12)</f>
        <v/>
      </c>
      <c r="E13" s="12">
        <f>SUM(E5:E12)</f>
        <v/>
      </c>
      <c r="G13" s="12" t="inlineStr">
        <is>
          <t>Total cost</t>
        </is>
      </c>
      <c r="H13" s="13">
        <f>H8+H10+H11+H12</f>
        <v/>
      </c>
    </row>
    <row r="14">
      <c r="G14" s="6" t="inlineStr">
        <is>
          <t>My budget</t>
        </is>
      </c>
      <c r="H14" s="10" t="n">
        <v>40000</v>
      </c>
    </row>
    <row r="15">
      <c r="G15" s="14" t="inlineStr">
        <is>
          <t>Left (minus = over)</t>
        </is>
      </c>
      <c r="H15" s="15">
        <f>H14-H13</f>
        <v/>
      </c>
    </row>
    <row r="17">
      <c r="G17" s="4" t="inlineStr">
        <is>
          <t>Expected by side</t>
        </is>
      </c>
      <c r="H17" s="5" t="inlineStr"/>
    </row>
    <row r="18">
      <c r="G18" s="6" t="inlineStr">
        <is>
          <t>Relatives</t>
        </is>
      </c>
      <c r="H18" s="8">
        <f>SUMIF($B$5:$B$12,G18,$E$5:$E$12)</f>
        <v/>
      </c>
    </row>
    <row r="19">
      <c r="G19" s="6" t="inlineStr">
        <is>
          <t>Neighbours</t>
        </is>
      </c>
      <c r="H19" s="8">
        <f>SUMIF($B$5:$B$12,G19,$E$5:$E$12)</f>
        <v/>
      </c>
    </row>
    <row r="20">
      <c r="G20" s="6" t="inlineStr">
        <is>
          <t>Work</t>
        </is>
      </c>
      <c r="H20" s="8">
        <f>SUMIF($B$5:$B$12,G20,$E$5:$E$12)</f>
        <v/>
      </c>
    </row>
    <row r="21">
      <c r="G21" s="6" t="inlineStr">
        <is>
          <t>Friends</t>
        </is>
      </c>
      <c r="H21" s="8">
        <f>SUMIF($B$5:$B$12,G21,$E$5:$E$12)</f>
        <v/>
      </c>
    </row>
    <row r="22">
      <c r="G22" s="6" t="inlineStr">
        <is>
          <t>Groups still Maybe</t>
        </is>
      </c>
      <c r="H22" s="8">
        <f>COUNTIF(D5:D12,"Maybe")</f>
        <v/>
      </c>
    </row>
  </sheetData>
  <conditionalFormatting sqref="A5:E100">
    <cfRule type="expression" priority="1" dxfId="0" stopIfTrue="1">
      <formula>$D5="No"</formula>
    </cfRule>
    <cfRule type="expression" priority="2" dxfId="1">
      <formula>$D5="Maybe"</formula>
    </cfRule>
  </conditionalFormatting>
  <conditionalFormatting sqref="H15">
    <cfRule type="cellIs" priority="3" operator="lessThan" dxfId="2">
      <formula>0</formula>
    </cfRule>
  </conditionalFormatting>
  <dataValidations count="2">
    <dataValidation sqref="B5:B100" showDropDown="0" showInputMessage="0" showErrorMessage="1" allowBlank="1" errorTitle="Not in the list" error="Pick a value from the list" type="list">
      <formula1>"Relatives,Neighbours,Work,Friends"</formula1>
    </dataValidation>
    <dataValidation sqref="D5:D100" showDropDown="0" showInputMessage="0" showErrorMessage="1" allowBlank="1" errorTitle="Not in the list" error="Pick a value from the list" type="list">
      <formula1>"Yes,No,Maybe"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Function guest list and budget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One row per group or household. RSVP: Yes counts everyone, Maybe counts half (rounded), No counts zero.</t>
        </is>
      </c>
    </row>
    <row r="8">
      <c r="A8" t="inlineStr">
        <is>
          <t>Change the buffer, plate rate and gift amount in column H to test your budget.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2026-10-17T02:03:18Z</dcterms:created>
  <dcterms:modified xmlns:dcterms="http://purl.org/dc/terms/" xmlns:xsi="http://www.w3.org/2001/XMLSchema-instance" xsi:type="dcterms:W3CDTF">2026-10-17T02:03:18Z</dcterms:modified>
</cp:coreProperties>
</file>