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.00"/>
    <numFmt numFmtId="167" formatCode="0.0"/>
    <numFmt numFmtId="168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2" borderId="1" pivotButton="0" quotePrefix="0" xfId="0"/>
    <xf numFmtId="0" fontId="0" fillId="2" borderId="1" pivotButton="0" quotePrefix="0" xfId="0"/>
    <xf numFmtId="165" fontId="0" fillId="3" borderId="1" pivotButton="0" quotePrefix="0" xfId="0"/>
    <xf numFmtId="3" fontId="0" fillId="3" borderId="1" pivotButton="0" quotePrefix="0" xfId="0"/>
    <xf numFmtId="2" fontId="0" fillId="3" borderId="1" pivotButton="0" quotePrefix="0" xfId="0"/>
    <xf numFmtId="166" fontId="0" fillId="4" borderId="1" pivotButton="0" quotePrefix="0" xfId="0"/>
    <xf numFmtId="0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167" fontId="0" fillId="4" borderId="1" pivotButton="0" quotePrefix="0" xfId="0"/>
    <xf numFmtId="2" fontId="0" fillId="4" borderId="1" pivotButton="0" quotePrefix="0" xfId="0"/>
    <xf numFmtId="0" fontId="3" fillId="0" borderId="1" pivotButton="0" quotePrefix="0" xfId="0"/>
    <xf numFmtId="167" fontId="3" fillId="4" borderId="1" pivotButton="0" quotePrefix="0" xfId="0"/>
    <xf numFmtId="168" fontId="0" fillId="4" borderId="1" pivotButton="0" quotePrefix="0" xfId="0"/>
  </cellXfs>
  <cellStyles count="1">
    <cellStyle name="Normal" xfId="0" builtinId="0" hidden="0"/>
  </cellStyles>
  <dxfs count="2">
    <dxf>
      <font>
        <color rgb="009C0006"/>
      </font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per litre at each fill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'Mileage'!$A$6:$A$12</f>
            </numRef>
          </cat>
          <val>
            <numRef>
              <f>'Mileage'!$H$5:$H$12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8" customWidth="1" min="3" max="3"/>
    <col width="13" customWidth="1" min="4" max="4"/>
    <col width="12" customWidth="1" min="5" max="5"/>
    <col width="12" customWidth="1" min="6" max="6"/>
    <col width="12" customWidth="1" min="7" max="7"/>
    <col width="10" customWidth="1" min="8" max="8"/>
    <col width="12" customWidth="1" min="9" max="9"/>
    <col width="3" customWidth="1" min="10" max="10"/>
    <col width="30" customWidth="1" min="11" max="11"/>
    <col width="12" customWidth="1" min="12" max="12"/>
  </cols>
  <sheetData>
    <row r="1">
      <c r="A1" s="1" t="inlineStr">
        <is>
          <t>Fuel Mileage Tracker: bike (Raja, Sambhaji Nagar)</t>
        </is>
      </c>
    </row>
    <row r="2">
      <c r="A2" s="2" t="inlineStr">
        <is>
          <t>Made-up fill-ups and prices. Fill the tank full every time for the full-tank method.</t>
        </is>
      </c>
    </row>
    <row r="4">
      <c r="A4" s="3" t="inlineStr">
        <is>
          <t>Date</t>
        </is>
      </c>
      <c r="B4" s="3" t="inlineStr">
        <is>
          <t>Odometer (km)</t>
        </is>
      </c>
      <c r="C4" s="3" t="inlineStr">
        <is>
          <t>Litres</t>
        </is>
      </c>
      <c r="D4" s="3" t="inlineStr">
        <is>
          <t>Price per litre (₹)</t>
        </is>
      </c>
      <c r="E4" s="3" t="inlineStr">
        <is>
          <t>Amount (₹)</t>
        </is>
      </c>
      <c r="F4" s="3" t="inlineStr">
        <is>
          <t>Pump</t>
        </is>
      </c>
      <c r="G4" s="3" t="inlineStr">
        <is>
          <t>km since last fill</t>
        </is>
      </c>
      <c r="H4" s="3" t="inlineStr">
        <is>
          <t>km per litre</t>
        </is>
      </c>
      <c r="I4" s="3" t="inlineStr">
        <is>
          <t>Cost per km (₹)</t>
        </is>
      </c>
      <c r="K4" s="4" t="inlineStr">
        <is>
          <t>Summary</t>
        </is>
      </c>
      <c r="L4" s="5" t="inlineStr"/>
    </row>
    <row r="5">
      <c r="A5" s="6" t="n">
        <v>46236</v>
      </c>
      <c r="B5" s="7" t="n">
        <v>12040</v>
      </c>
      <c r="C5" s="8" t="n">
        <v>9.800000000000001</v>
      </c>
      <c r="D5" s="8" t="n">
        <v>104.6</v>
      </c>
      <c r="E5" s="9">
        <f>C5*D5</f>
        <v/>
      </c>
      <c r="F5" s="10" t="inlineStr">
        <is>
          <t>Near home</t>
        </is>
      </c>
      <c r="G5" s="11" t="inlineStr">
        <is>
          <t>first fill</t>
        </is>
      </c>
      <c r="H5" s="11" t="inlineStr"/>
      <c r="I5" s="11" t="inlineStr"/>
      <c r="K5" s="11" t="inlineStr">
        <is>
          <t>Total km</t>
        </is>
      </c>
      <c r="L5" s="12">
        <f>B12-B5</f>
        <v/>
      </c>
    </row>
    <row r="6">
      <c r="A6" s="6" t="n">
        <v>46247</v>
      </c>
      <c r="B6" s="7" t="n">
        <v>12482</v>
      </c>
      <c r="C6" s="8" t="n">
        <v>9.1</v>
      </c>
      <c r="D6" s="8" t="n">
        <v>104.6</v>
      </c>
      <c r="E6" s="9">
        <f>C6*D6</f>
        <v/>
      </c>
      <c r="F6" s="10" t="inlineStr">
        <is>
          <t>Near home</t>
        </is>
      </c>
      <c r="G6" s="12">
        <f>B6-B5</f>
        <v/>
      </c>
      <c r="H6" s="13">
        <f>G6/C6</f>
        <v/>
      </c>
      <c r="I6" s="14">
        <f>E6/G6</f>
        <v/>
      </c>
      <c r="K6" s="11" t="inlineStr">
        <is>
          <t>Litres used (after first fill)</t>
        </is>
      </c>
      <c r="L6" s="14">
        <f>SUM(C6:C12)</f>
        <v/>
      </c>
    </row>
    <row r="7">
      <c r="A7" s="6" t="n">
        <v>46260</v>
      </c>
      <c r="B7" s="7" t="n">
        <v>12901</v>
      </c>
      <c r="C7" s="8" t="n">
        <v>8.699999999999999</v>
      </c>
      <c r="D7" s="8" t="n">
        <v>104.9</v>
      </c>
      <c r="E7" s="9">
        <f>C7*D7</f>
        <v/>
      </c>
      <c r="F7" s="10" t="inlineStr">
        <is>
          <t>Highway</t>
        </is>
      </c>
      <c r="G7" s="12">
        <f>B7-B6</f>
        <v/>
      </c>
      <c r="H7" s="13">
        <f>G7/C7</f>
        <v/>
      </c>
      <c r="I7" s="14">
        <f>E7/G7</f>
        <v/>
      </c>
      <c r="K7" s="15" t="inlineStr">
        <is>
          <t>Average km per litre</t>
        </is>
      </c>
      <c r="L7" s="16">
        <f>L5/L6</f>
        <v/>
      </c>
    </row>
    <row r="8">
      <c r="A8" s="6" t="n">
        <v>46272</v>
      </c>
      <c r="B8" s="7" t="n">
        <v>13330</v>
      </c>
      <c r="C8" s="8" t="n">
        <v>9.4</v>
      </c>
      <c r="D8" s="8" t="n">
        <v>104.9</v>
      </c>
      <c r="E8" s="9">
        <f>C8*D8</f>
        <v/>
      </c>
      <c r="F8" s="10" t="inlineStr">
        <is>
          <t>Near home</t>
        </is>
      </c>
      <c r="G8" s="12">
        <f>B8-B7</f>
        <v/>
      </c>
      <c r="H8" s="13">
        <f>G8/C8</f>
        <v/>
      </c>
      <c r="I8" s="14">
        <f>E8/G8</f>
        <v/>
      </c>
      <c r="K8" s="11" t="inlineStr">
        <is>
          <t>Fuel cost (after first fill)</t>
        </is>
      </c>
      <c r="L8" s="17">
        <f>SUM(E6:E12)</f>
        <v/>
      </c>
    </row>
    <row r="9">
      <c r="A9" s="6" t="n">
        <v>46283</v>
      </c>
      <c r="B9" s="7" t="n">
        <v>13738</v>
      </c>
      <c r="C9" s="8" t="n">
        <v>9.199999999999999</v>
      </c>
      <c r="D9" s="8" t="n">
        <v>105.1</v>
      </c>
      <c r="E9" s="9">
        <f>C9*D9</f>
        <v/>
      </c>
      <c r="F9" s="10" t="inlineStr">
        <is>
          <t>Office side</t>
        </is>
      </c>
      <c r="G9" s="12">
        <f>B9-B8</f>
        <v/>
      </c>
      <c r="H9" s="13">
        <f>G9/C9</f>
        <v/>
      </c>
      <c r="I9" s="14">
        <f>E9/G9</f>
        <v/>
      </c>
      <c r="K9" s="11" t="inlineStr">
        <is>
          <t>Average cost per km</t>
        </is>
      </c>
      <c r="L9" s="14">
        <f>L8/L5</f>
        <v/>
      </c>
    </row>
    <row r="10">
      <c r="A10" s="6" t="n">
        <v>46295</v>
      </c>
      <c r="B10" s="7" t="n">
        <v>14149</v>
      </c>
      <c r="C10" s="8" t="n">
        <v>8.9</v>
      </c>
      <c r="D10" s="8" t="n">
        <v>105.1</v>
      </c>
      <c r="E10" s="9">
        <f>C10*D10</f>
        <v/>
      </c>
      <c r="F10" s="10" t="inlineStr">
        <is>
          <t>Near home</t>
        </is>
      </c>
      <c r="G10" s="12">
        <f>B10-B9</f>
        <v/>
      </c>
      <c r="H10" s="13">
        <f>G10/C10</f>
        <v/>
      </c>
      <c r="I10" s="14">
        <f>E10/G10</f>
        <v/>
      </c>
      <c r="K10" s="11" t="inlineStr">
        <is>
          <t>Best km per litre</t>
        </is>
      </c>
      <c r="L10" s="13">
        <f>MAX(H6:H12)</f>
        <v/>
      </c>
    </row>
    <row r="11">
      <c r="A11" s="6" t="n">
        <v>46304</v>
      </c>
      <c r="B11" s="7" t="n">
        <v>14502</v>
      </c>
      <c r="C11" s="8" t="n">
        <v>8.6</v>
      </c>
      <c r="D11" s="8" t="n">
        <v>104.8</v>
      </c>
      <c r="E11" s="9">
        <f>C11*D11</f>
        <v/>
      </c>
      <c r="F11" s="10" t="inlineStr">
        <is>
          <t>Highway</t>
        </is>
      </c>
      <c r="G11" s="12">
        <f>B11-B10</f>
        <v/>
      </c>
      <c r="H11" s="13">
        <f>G11/C11</f>
        <v/>
      </c>
      <c r="I11" s="14">
        <f>E11/G11</f>
        <v/>
      </c>
      <c r="K11" s="11" t="inlineStr">
        <is>
          <t>Monthly km (I ride)</t>
        </is>
      </c>
      <c r="L11" s="7" t="n">
        <v>900</v>
      </c>
    </row>
    <row r="12">
      <c r="A12" s="6" t="n">
        <v>46311</v>
      </c>
      <c r="B12" s="7" t="n">
        <v>14880</v>
      </c>
      <c r="C12" s="8" t="n">
        <v>7.9</v>
      </c>
      <c r="D12" s="8" t="n">
        <v>104.8</v>
      </c>
      <c r="E12" s="9">
        <f>C12*D12</f>
        <v/>
      </c>
      <c r="F12" s="10" t="inlineStr">
        <is>
          <t>Near home</t>
        </is>
      </c>
      <c r="G12" s="12">
        <f>B12-B11</f>
        <v/>
      </c>
      <c r="H12" s="13">
        <f>G12/C12</f>
        <v/>
      </c>
      <c r="I12" s="14">
        <f>E12/G12</f>
        <v/>
      </c>
      <c r="K12" s="11" t="inlineStr">
        <is>
          <t>Expected fuel bill per month</t>
        </is>
      </c>
      <c r="L12" s="17">
        <f>L11*L9</f>
        <v/>
      </c>
    </row>
  </sheetData>
  <conditionalFormatting sqref="H6:H200">
    <cfRule type="expression" priority="1" dxfId="0">
      <formula>AND(H6&lt;&gt;"",H6&lt;$L$7*0.95)</formula>
    </cfRule>
    <cfRule type="expression" priority="2" dxfId="1">
      <formula>AND(H6&lt;&gt;"",H6&gt;=$L$7*1.05)</formula>
    </cfRule>
  </conditionalFormatting>
  <dataValidations count="1">
    <dataValidation sqref="F5:F200" showDropDown="0" showInputMessage="0" showErrorMessage="1" allowBlank="1" errorTitle="Not in the list" error="Pick a value from the list" type="list">
      <formula1>"Near home,Highway,Office side"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Fuel mileage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Full-tank method: fill the tank full each time. km per litre = km since the last fill / litres put in now. The first row only gives the starting odometer.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