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oan book" sheetId="2" state="visible" r:id="rId2"/>
    <sheet xmlns:r="http://schemas.openxmlformats.org/officeDocument/2006/relationships" name="EMI schedule" sheetId="3" state="visible" r:id="rId3"/>
    <sheet xmlns:r="http://schemas.openxmlformats.org/officeDocument/2006/relationships" name="Credit appraisal" sheetId="4" state="visible" r:id="rId4"/>
    <sheet xmlns:r="http://schemas.openxmlformats.org/officeDocument/2006/relationships" name="Formulas us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₹#,##0"/>
    <numFmt numFmtId="165" formatCode="0.0%"/>
    <numFmt numFmtId="166" formatCode="₹#,##0.00"/>
    <numFmt numFmtId="167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3" borderId="1" pivotButton="0" quotePrefix="0" xfId="0"/>
    <xf numFmtId="167" fontId="0" fillId="4" borderId="1" pivotButton="0" quotePrefix="0" xfId="0"/>
    <xf numFmtId="1" fontId="0" fillId="3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4" borderId="0" pivotButton="0" quotePrefix="0" xfId="0"/>
    <xf numFmtId="164" fontId="0" fillId="4" borderId="0" pivotButton="0" quotePrefix="0" xfId="0"/>
    <xf numFmtId="165" fontId="0" fillId="4" borderId="0" pivotButton="0" quotePrefix="0" xfId="0"/>
    <xf numFmtId="166" fontId="0" fillId="4" borderId="0" pivotButton="0" quotePrefix="0" xfId="0"/>
    <xf numFmtId="165" fontId="0" fillId="3" borderId="1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Banking: Loan book + EMI schedule + Credit appraisal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4">
      <c r="A4" t="inlineStr">
        <is>
          <t>Loan book: many loans. DPD and NPA flag are formulas.</t>
        </is>
      </c>
    </row>
    <row r="5">
      <c r="A5" t="inlineStr">
        <is>
          <t>EMI schedule: one home loan LN1001. Inputs in yellow on row 2.</t>
        </is>
      </c>
    </row>
    <row r="6">
      <c r="A6" t="inlineStr">
        <is>
          <t>Credit appraisal: FOIR = obligations / income.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8" customWidth="1" min="11" max="11"/>
    <col width="12" customWidth="1" min="12" max="12"/>
  </cols>
  <sheetData>
    <row r="1">
      <c r="A1" s="2" t="inlineStr">
        <is>
          <t>Loan ID</t>
        </is>
      </c>
      <c r="B1" s="2" t="inlineStr">
        <is>
          <t>Customer</t>
        </is>
      </c>
      <c r="C1" s="2" t="inlineStr">
        <is>
          <t>City</t>
        </is>
      </c>
      <c r="D1" s="2" t="inlineStr">
        <is>
          <t>Product</t>
        </is>
      </c>
      <c r="E1" s="2" t="inlineStr">
        <is>
          <t>Sanction</t>
        </is>
      </c>
      <c r="F1" s="2" t="inlineStr">
        <is>
          <t>Outstanding</t>
        </is>
      </c>
      <c r="G1" s="2" t="inlineStr">
        <is>
          <t>Rate %</t>
        </is>
      </c>
      <c r="H1" s="2" t="inlineStr">
        <is>
          <t>Tenure mo</t>
        </is>
      </c>
      <c r="I1" s="2" t="inlineStr">
        <is>
          <t>EMI</t>
        </is>
      </c>
      <c r="J1" s="2" t="inlineStr">
        <is>
          <t>Next due</t>
        </is>
      </c>
      <c r="K1" s="2" t="inlineStr">
        <is>
          <t>DPD</t>
        </is>
      </c>
      <c r="L1" s="2" t="inlineStr">
        <is>
          <t>NPA flag</t>
        </is>
      </c>
    </row>
    <row r="2">
      <c r="A2" s="3" t="inlineStr">
        <is>
          <t>LN1001</t>
        </is>
      </c>
      <c r="B2" s="3" t="inlineStr">
        <is>
          <t>Ravindra Bagale</t>
        </is>
      </c>
      <c r="C2" s="3" t="inlineStr">
        <is>
          <t>Pune</t>
        </is>
      </c>
      <c r="D2" s="3" t="inlineStr">
        <is>
          <t>Home</t>
        </is>
      </c>
      <c r="E2" s="4" t="n">
        <v>1500000</v>
      </c>
      <c r="F2" s="4" t="n">
        <v>1420000</v>
      </c>
      <c r="G2" s="5" t="n">
        <v>0.1</v>
      </c>
      <c r="H2" s="3" t="n">
        <v>120</v>
      </c>
      <c r="I2" s="6">
        <f>PMT(G2/12,H2,-E2)</f>
        <v/>
      </c>
      <c r="J2" s="7" t="n">
        <v>46266</v>
      </c>
      <c r="K2" s="8">
        <f>MAX(0,TODAY()-J2)</f>
        <v/>
      </c>
      <c r="L2" s="9">
        <f>IF(K2&gt;90,"NPA",IF(K2&gt;0,"Overdue","Standard"))</f>
        <v/>
      </c>
    </row>
    <row r="3">
      <c r="A3" s="3" t="inlineStr">
        <is>
          <t>LN1002</t>
        </is>
      </c>
      <c r="B3" s="3" t="inlineStr">
        <is>
          <t>Shraddha Bagale</t>
        </is>
      </c>
      <c r="C3" s="3" t="inlineStr">
        <is>
          <t>Nashik</t>
        </is>
      </c>
      <c r="D3" s="3" t="inlineStr">
        <is>
          <t>Car</t>
        </is>
      </c>
      <c r="E3" s="4" t="n">
        <v>600000</v>
      </c>
      <c r="F3" s="4" t="n">
        <v>420000</v>
      </c>
      <c r="G3" s="5" t="n">
        <v>0.095</v>
      </c>
      <c r="H3" s="3" t="n">
        <v>60</v>
      </c>
      <c r="I3" s="6">
        <f>PMT(G3/12,H3,-E3)</f>
        <v/>
      </c>
      <c r="J3" s="7" t="n">
        <v>46300</v>
      </c>
      <c r="K3" s="8">
        <f>MAX(0,TODAY()-J3)</f>
        <v/>
      </c>
      <c r="L3" s="9">
        <f>IF(K3&gt;90,"NPA",IF(K3&gt;0,"Overdue","Standard"))</f>
        <v/>
      </c>
    </row>
    <row r="4">
      <c r="A4" s="3" t="inlineStr">
        <is>
          <t>LN1003</t>
        </is>
      </c>
      <c r="B4" s="3" t="inlineStr">
        <is>
          <t>Shahrukh</t>
        </is>
      </c>
      <c r="C4" s="3" t="inlineStr">
        <is>
          <t>Solapur</t>
        </is>
      </c>
      <c r="D4" s="3" t="inlineStr">
        <is>
          <t>Personal</t>
        </is>
      </c>
      <c r="E4" s="4" t="n">
        <v>200000</v>
      </c>
      <c r="F4" s="4" t="n">
        <v>175000</v>
      </c>
      <c r="G4" s="5" t="n">
        <v>0.14</v>
      </c>
      <c r="H4" s="3" t="n">
        <v>36</v>
      </c>
      <c r="I4" s="6">
        <f>PMT(G4/12,H4,-E4)</f>
        <v/>
      </c>
      <c r="J4" s="7" t="n">
        <v>46249</v>
      </c>
      <c r="K4" s="8">
        <f>MAX(0,TODAY()-J4)</f>
        <v/>
      </c>
      <c r="L4" s="9">
        <f>IF(K4&gt;90,"NPA",IF(K4&gt;0,"Overdue","Standard"))</f>
        <v/>
      </c>
    </row>
    <row r="5">
      <c r="A5" s="3" t="inlineStr">
        <is>
          <t>LN1004</t>
        </is>
      </c>
      <c r="B5" s="3" t="inlineStr">
        <is>
          <t>Zoya</t>
        </is>
      </c>
      <c r="C5" s="3" t="inlineStr">
        <is>
          <t>Nagpur</t>
        </is>
      </c>
      <c r="D5" s="3" t="inlineStr">
        <is>
          <t>Home</t>
        </is>
      </c>
      <c r="E5" s="4" t="n">
        <v>2500000</v>
      </c>
      <c r="F5" s="4" t="n">
        <v>2380000</v>
      </c>
      <c r="G5" s="5" t="n">
        <v>0.095</v>
      </c>
      <c r="H5" s="3" t="n">
        <v>180</v>
      </c>
      <c r="I5" s="6">
        <f>PMT(G5/12,H5,-E5)</f>
        <v/>
      </c>
      <c r="J5" s="7" t="n">
        <v>46315</v>
      </c>
      <c r="K5" s="8">
        <f>MAX(0,TODAY()-J5)</f>
        <v/>
      </c>
      <c r="L5" s="9">
        <f>IF(K5&gt;90,"NPA",IF(K5&gt;0,"Overdue","Standard"))</f>
        <v/>
      </c>
    </row>
    <row r="6">
      <c r="A6" s="3" t="inlineStr">
        <is>
          <t>LN1005</t>
        </is>
      </c>
      <c r="B6" s="3" t="inlineStr">
        <is>
          <t>Amir</t>
        </is>
      </c>
      <c r="C6" s="3" t="inlineStr">
        <is>
          <t>Kolhapur</t>
        </is>
      </c>
      <c r="D6" s="3" t="inlineStr">
        <is>
          <t>Car</t>
        </is>
      </c>
      <c r="E6" s="4" t="n">
        <v>450000</v>
      </c>
      <c r="F6" s="4" t="n">
        <v>390000</v>
      </c>
      <c r="G6" s="5" t="n">
        <v>0.1</v>
      </c>
      <c r="H6" s="3" t="n">
        <v>48</v>
      </c>
      <c r="I6" s="6">
        <f>PMT(G6/12,H6,-E6)</f>
        <v/>
      </c>
      <c r="J6" s="7" t="n">
        <v>46204</v>
      </c>
      <c r="K6" s="8">
        <f>MAX(0,TODAY()-J6)</f>
        <v/>
      </c>
      <c r="L6" s="9">
        <f>IF(K6&gt;90,"NPA",IF(K6&gt;0,"Overdue","Standard"))</f>
        <v/>
      </c>
    </row>
    <row r="7">
      <c r="A7" s="3" t="inlineStr">
        <is>
          <t>LN1006</t>
        </is>
      </c>
      <c r="B7" s="3" t="inlineStr">
        <is>
          <t>Ravina</t>
        </is>
      </c>
      <c r="C7" s="3" t="inlineStr">
        <is>
          <t>Sambhaji Nagar</t>
        </is>
      </c>
      <c r="D7" s="3" t="inlineStr">
        <is>
          <t>Personal</t>
        </is>
      </c>
      <c r="E7" s="4" t="n">
        <v>150000</v>
      </c>
      <c r="F7" s="4" t="n">
        <v>90000</v>
      </c>
      <c r="G7" s="5" t="n">
        <v>0.15</v>
      </c>
      <c r="H7" s="3" t="n">
        <v>24</v>
      </c>
      <c r="I7" s="6">
        <f>PMT(G7/12,H7,-E7)</f>
        <v/>
      </c>
      <c r="J7" s="7" t="n">
        <v>46305</v>
      </c>
      <c r="K7" s="8">
        <f>MAX(0,TODAY()-J7)</f>
        <v/>
      </c>
      <c r="L7" s="9">
        <f>IF(K7&gt;90,"NPA",IF(K7&gt;0,"Overdue","Standard"))</f>
        <v/>
      </c>
    </row>
    <row r="8">
      <c r="A8" s="3" t="inlineStr">
        <is>
          <t>LN1007</t>
        </is>
      </c>
      <c r="B8" s="3" t="inlineStr">
        <is>
          <t>Raja</t>
        </is>
      </c>
      <c r="C8" s="3" t="inlineStr">
        <is>
          <t>Pune</t>
        </is>
      </c>
      <c r="D8" s="3" t="inlineStr">
        <is>
          <t>Home</t>
        </is>
      </c>
      <c r="E8" s="4" t="n">
        <v>1800000</v>
      </c>
      <c r="F8" s="4" t="n">
        <v>1650000</v>
      </c>
      <c r="G8" s="5" t="n">
        <v>0.105</v>
      </c>
      <c r="H8" s="3" t="n">
        <v>144</v>
      </c>
      <c r="I8" s="6">
        <f>PMT(G8/12,H8,-E8)</f>
        <v/>
      </c>
      <c r="J8" s="7" t="n">
        <v>46290</v>
      </c>
      <c r="K8" s="8">
        <f>MAX(0,TODAY()-J8)</f>
        <v/>
      </c>
      <c r="L8" s="9">
        <f>IF(K8&gt;90,"NPA",IF(K8&gt;0,"Overdue","Standard"))</f>
        <v/>
      </c>
    </row>
    <row r="9">
      <c r="A9" s="3" t="inlineStr">
        <is>
          <t>LN1008</t>
        </is>
      </c>
      <c r="B9" s="3" t="inlineStr">
        <is>
          <t>Rani</t>
        </is>
      </c>
      <c r="C9" s="3" t="inlineStr">
        <is>
          <t>Nashik</t>
        </is>
      </c>
      <c r="D9" s="3" t="inlineStr">
        <is>
          <t>Car</t>
        </is>
      </c>
      <c r="E9" s="4" t="n">
        <v>350000</v>
      </c>
      <c r="F9" s="4" t="n">
        <v>200000</v>
      </c>
      <c r="G9" s="5" t="n">
        <v>0.09</v>
      </c>
      <c r="H9" s="3" t="n">
        <v>36</v>
      </c>
      <c r="I9" s="6">
        <f>PMT(G9/12,H9,-E9)</f>
        <v/>
      </c>
      <c r="J9" s="7" t="n">
        <v>46313</v>
      </c>
      <c r="K9" s="8">
        <f>MAX(0,TODAY()-J9)</f>
        <v/>
      </c>
      <c r="L9" s="9">
        <f>IF(K9&gt;90,"NPA",IF(K9&gt;0,"Overdue","Standard"))</f>
        <v/>
      </c>
    </row>
    <row r="12">
      <c r="A12" t="inlineStr">
        <is>
          <t>Total outstanding</t>
        </is>
      </c>
      <c r="B12" s="10">
        <f>SUM(F2:F9)</f>
        <v/>
      </c>
    </row>
    <row r="13">
      <c r="A13" t="inlineStr">
        <is>
          <t>NPA count</t>
        </is>
      </c>
      <c r="B13" s="9">
        <f>COUNTIF(L2:L9,"NPA")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t="inlineStr">
        <is>
          <t>Loan ID</t>
        </is>
      </c>
      <c r="B1" s="11" t="inlineStr">
        <is>
          <t>LN1001</t>
        </is>
      </c>
    </row>
    <row r="2">
      <c r="A2" t="inlineStr">
        <is>
          <t>Customer</t>
        </is>
      </c>
      <c r="B2" t="inlineStr">
        <is>
          <t>Ravindra Bagale</t>
        </is>
      </c>
    </row>
    <row r="3">
      <c r="A3" t="inlineStr">
        <is>
          <t>Principal (₹)</t>
        </is>
      </c>
      <c r="B3" s="12" t="n">
        <v>1500000</v>
      </c>
    </row>
    <row r="4">
      <c r="A4" t="inlineStr">
        <is>
          <t>Annual rate</t>
        </is>
      </c>
      <c r="B4" s="13" t="n">
        <v>0.1</v>
      </c>
    </row>
    <row r="5">
      <c r="A5" t="inlineStr">
        <is>
          <t>Tenure (months)</t>
        </is>
      </c>
      <c r="B5" s="11" t="n">
        <v>120</v>
      </c>
    </row>
    <row r="6">
      <c r="A6" t="inlineStr">
        <is>
          <t>EMI</t>
        </is>
      </c>
      <c r="B6" s="6">
        <f>PMT(B4/12,B5,-B3)</f>
        <v/>
      </c>
    </row>
    <row r="8">
      <c r="A8" s="2" t="inlineStr">
        <is>
          <t>Period</t>
        </is>
      </c>
      <c r="B8" s="2" t="inlineStr">
        <is>
          <t>Interest</t>
        </is>
      </c>
      <c r="C8" s="2" t="inlineStr">
        <is>
          <t>Principal</t>
        </is>
      </c>
      <c r="D8" s="2" t="inlineStr">
        <is>
          <t>EMI</t>
        </is>
      </c>
      <c r="E8" s="2" t="inlineStr">
        <is>
          <t>Closing balance</t>
        </is>
      </c>
    </row>
    <row r="9">
      <c r="A9" t="n">
        <v>1</v>
      </c>
      <c r="B9" s="6">
        <f>IPMT($B$4/12,A9,$B$5,-$B$3)</f>
        <v/>
      </c>
      <c r="C9" s="6">
        <f>PPMT($B$4/12,A9,$B$5,-$B$3)</f>
        <v/>
      </c>
      <c r="D9" s="6">
        <f>B9+C9</f>
        <v/>
      </c>
      <c r="E9" s="6">
        <f>$B$3-C9</f>
        <v/>
      </c>
    </row>
    <row r="10">
      <c r="A10" t="n">
        <v>2</v>
      </c>
      <c r="B10" s="6">
        <f>IPMT($B$4/12,A10,$B$5,-$B$3)</f>
        <v/>
      </c>
      <c r="C10" s="6">
        <f>PPMT($B$4/12,A10,$B$5,-$B$3)</f>
        <v/>
      </c>
      <c r="D10" s="6">
        <f>B10+C10</f>
        <v/>
      </c>
      <c r="E10" s="6">
        <f>E9-C10</f>
        <v/>
      </c>
    </row>
    <row r="11">
      <c r="A11" t="n">
        <v>3</v>
      </c>
      <c r="B11" s="6">
        <f>IPMT($B$4/12,A11,$B$5,-$B$3)</f>
        <v/>
      </c>
      <c r="C11" s="6">
        <f>PPMT($B$4/12,A11,$B$5,-$B$3)</f>
        <v/>
      </c>
      <c r="D11" s="6">
        <f>B11+C11</f>
        <v/>
      </c>
      <c r="E11" s="6">
        <f>E10-C11</f>
        <v/>
      </c>
    </row>
    <row r="12">
      <c r="A12" t="n">
        <v>4</v>
      </c>
      <c r="B12" s="6">
        <f>IPMT($B$4/12,A12,$B$5,-$B$3)</f>
        <v/>
      </c>
      <c r="C12" s="6">
        <f>PPMT($B$4/12,A12,$B$5,-$B$3)</f>
        <v/>
      </c>
      <c r="D12" s="6">
        <f>B12+C12</f>
        <v/>
      </c>
      <c r="E12" s="6">
        <f>E11-C12</f>
        <v/>
      </c>
    </row>
    <row r="13">
      <c r="A13" t="n">
        <v>5</v>
      </c>
      <c r="B13" s="6">
        <f>IPMT($B$4/12,A13,$B$5,-$B$3)</f>
        <v/>
      </c>
      <c r="C13" s="6">
        <f>PPMT($B$4/12,A13,$B$5,-$B$3)</f>
        <v/>
      </c>
      <c r="D13" s="6">
        <f>B13+C13</f>
        <v/>
      </c>
      <c r="E13" s="6">
        <f>E12-C13</f>
        <v/>
      </c>
    </row>
    <row r="14">
      <c r="A14" t="n">
        <v>6</v>
      </c>
      <c r="B14" s="6">
        <f>IPMT($B$4/12,A14,$B$5,-$B$3)</f>
        <v/>
      </c>
      <c r="C14" s="6">
        <f>PPMT($B$4/12,A14,$B$5,-$B$3)</f>
        <v/>
      </c>
      <c r="D14" s="6">
        <f>B14+C14</f>
        <v/>
      </c>
      <c r="E14" s="6">
        <f>E13-C14</f>
        <v/>
      </c>
    </row>
    <row r="15">
      <c r="A15" t="n">
        <v>7</v>
      </c>
      <c r="B15" s="6">
        <f>IPMT($B$4/12,A15,$B$5,-$B$3)</f>
        <v/>
      </c>
      <c r="C15" s="6">
        <f>PPMT($B$4/12,A15,$B$5,-$B$3)</f>
        <v/>
      </c>
      <c r="D15" s="6">
        <f>B15+C15</f>
        <v/>
      </c>
      <c r="E15" s="6">
        <f>E14-C15</f>
        <v/>
      </c>
    </row>
    <row r="16">
      <c r="A16" t="n">
        <v>8</v>
      </c>
      <c r="B16" s="6">
        <f>IPMT($B$4/12,A16,$B$5,-$B$3)</f>
        <v/>
      </c>
      <c r="C16" s="6">
        <f>PPMT($B$4/12,A16,$B$5,-$B$3)</f>
        <v/>
      </c>
      <c r="D16" s="6">
        <f>B16+C16</f>
        <v/>
      </c>
      <c r="E16" s="6">
        <f>E15-C16</f>
        <v/>
      </c>
    </row>
    <row r="17">
      <c r="A17" t="n">
        <v>9</v>
      </c>
      <c r="B17" s="6">
        <f>IPMT($B$4/12,A17,$B$5,-$B$3)</f>
        <v/>
      </c>
      <c r="C17" s="6">
        <f>PPMT($B$4/12,A17,$B$5,-$B$3)</f>
        <v/>
      </c>
      <c r="D17" s="6">
        <f>B17+C17</f>
        <v/>
      </c>
      <c r="E17" s="6">
        <f>E16-C17</f>
        <v/>
      </c>
    </row>
    <row r="18">
      <c r="A18" t="n">
        <v>10</v>
      </c>
      <c r="B18" s="6">
        <f>IPMT($B$4/12,A18,$B$5,-$B$3)</f>
        <v/>
      </c>
      <c r="C18" s="6">
        <f>PPMT($B$4/12,A18,$B$5,-$B$3)</f>
        <v/>
      </c>
      <c r="D18" s="6">
        <f>B18+C18</f>
        <v/>
      </c>
      <c r="E18" s="6">
        <f>E17-C18</f>
        <v/>
      </c>
    </row>
    <row r="19">
      <c r="A19" t="n">
        <v>11</v>
      </c>
      <c r="B19" s="6">
        <f>IPMT($B$4/12,A19,$B$5,-$B$3)</f>
        <v/>
      </c>
      <c r="C19" s="6">
        <f>PPMT($B$4/12,A19,$B$5,-$B$3)</f>
        <v/>
      </c>
      <c r="D19" s="6">
        <f>B19+C19</f>
        <v/>
      </c>
      <c r="E19" s="6">
        <f>E18-C19</f>
        <v/>
      </c>
    </row>
    <row r="20">
      <c r="A20" t="n">
        <v>12</v>
      </c>
      <c r="B20" s="6">
        <f>IPMT($B$4/12,A20,$B$5,-$B$3)</f>
        <v/>
      </c>
      <c r="C20" s="6">
        <f>PPMT($B$4/12,A20,$B$5,-$B$3)</f>
        <v/>
      </c>
      <c r="D20" s="6">
        <f>B20+C20</f>
        <v/>
      </c>
      <c r="E20" s="6">
        <f>E19-C20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Applicant</t>
        </is>
      </c>
      <c r="B1" s="11" t="inlineStr">
        <is>
          <t>Ravindra Bagale</t>
        </is>
      </c>
    </row>
    <row r="2">
      <c r="A2" t="inlineStr">
        <is>
          <t>Monthly income (₹)</t>
        </is>
      </c>
      <c r="B2" s="12" t="n">
        <v>85000</v>
      </c>
    </row>
    <row r="3">
      <c r="A3" t="inlineStr">
        <is>
          <t>Other EMIs (₹)</t>
        </is>
      </c>
      <c r="B3" s="12" t="n">
        <v>12000</v>
      </c>
    </row>
    <row r="4">
      <c r="A4" t="inlineStr">
        <is>
          <t>Proposed EMI (₹)</t>
        </is>
      </c>
      <c r="B4" s="16">
        <f>'EMI schedule'!B6</f>
        <v/>
      </c>
    </row>
    <row r="5">
      <c r="A5" t="inlineStr">
        <is>
          <t>FOIR</t>
        </is>
      </c>
      <c r="B5" s="15">
        <f>(B3+B4)/B2</f>
        <v/>
      </c>
    </row>
    <row r="6">
      <c r="A6" t="inlineStr">
        <is>
          <t>Property value (₹)</t>
        </is>
      </c>
      <c r="B6" s="12" t="n">
        <v>2000000</v>
      </c>
    </row>
    <row r="7">
      <c r="A7" t="inlineStr">
        <is>
          <t>Loan amount (₹)</t>
        </is>
      </c>
      <c r="B7" s="12" t="n">
        <v>1500000</v>
      </c>
    </row>
    <row r="8">
      <c r="A8" t="inlineStr">
        <is>
          <t>LTV</t>
        </is>
      </c>
      <c r="B8" s="15">
        <f>B7/B6</f>
        <v/>
      </c>
    </row>
    <row r="9">
      <c r="A9" t="inlineStr">
        <is>
          <t>FOIR OK (&lt;=50%)</t>
        </is>
      </c>
      <c r="B9" s="9">
        <f>IF(B5&lt;=0.5,"Yes","No")</f>
        <v/>
      </c>
    </row>
    <row r="10">
      <c r="A10" t="inlineStr">
        <is>
          <t>LTV OK (&lt;=80%)</t>
        </is>
      </c>
      <c r="B10" s="9">
        <f>IF(B8&lt;=0.8,"Yes","No")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Loan book!I2</t>
        </is>
      </c>
      <c r="B2" t="inlineStr">
        <is>
          <t xml:space="preserve"> =PMT(G2/12,H2,-E2)</t>
        </is>
      </c>
      <c r="C2" t="inlineStr">
        <is>
          <t>EMI from sanction, rate and tenure</t>
        </is>
      </c>
    </row>
    <row r="3">
      <c r="A3" t="inlineStr">
        <is>
          <t>Loan book!K2</t>
        </is>
      </c>
      <c r="B3" t="inlineStr">
        <is>
          <t xml:space="preserve"> =MAX(0,TODAY()-J2)</t>
        </is>
      </c>
      <c r="C3" t="inlineStr">
        <is>
          <t>Days past due (0 if not late)</t>
        </is>
      </c>
    </row>
    <row r="4">
      <c r="A4" t="inlineStr">
        <is>
          <t>Loan book!L2</t>
        </is>
      </c>
      <c r="B4" t="inlineStr">
        <is>
          <t xml:space="preserve"> =IF(K2&gt;90,"NPA",IF(K2&gt;0,"Overdue","Standard"))</t>
        </is>
      </c>
      <c r="C4" t="inlineStr">
        <is>
          <t>NPA if DPD&gt;90 else Overdue/Standard</t>
        </is>
      </c>
    </row>
    <row r="5">
      <c r="A5" t="inlineStr">
        <is>
          <t>Loan book!I3</t>
        </is>
      </c>
      <c r="B5" t="inlineStr">
        <is>
          <t xml:space="preserve"> =PMT(G3/12,H3,-E3)</t>
        </is>
      </c>
      <c r="C5" t="inlineStr">
        <is>
          <t>EMI from sanction, rate and tenure</t>
        </is>
      </c>
    </row>
    <row r="6">
      <c r="A6" t="inlineStr">
        <is>
          <t>Loan book!K3</t>
        </is>
      </c>
      <c r="B6" t="inlineStr">
        <is>
          <t xml:space="preserve"> =MAX(0,TODAY()-J3)</t>
        </is>
      </c>
      <c r="C6" t="inlineStr">
        <is>
          <t>Days past due (0 if not late)</t>
        </is>
      </c>
    </row>
    <row r="7">
      <c r="A7" t="inlineStr">
        <is>
          <t>Loan book!L3</t>
        </is>
      </c>
      <c r="B7" t="inlineStr">
        <is>
          <t xml:space="preserve"> =IF(K3&gt;90,"NPA",IF(K3&gt;0,"Overdue","Standard"))</t>
        </is>
      </c>
      <c r="C7" t="inlineStr">
        <is>
          <t>NPA if DPD&gt;90 else Overdue/Standard</t>
        </is>
      </c>
    </row>
    <row r="8">
      <c r="A8" t="inlineStr">
        <is>
          <t>Loan book!I4</t>
        </is>
      </c>
      <c r="B8" t="inlineStr">
        <is>
          <t xml:space="preserve"> =PMT(G4/12,H4,-E4)</t>
        </is>
      </c>
      <c r="C8" t="inlineStr">
        <is>
          <t>EMI from sanction, rate and tenure</t>
        </is>
      </c>
    </row>
    <row r="9">
      <c r="A9" t="inlineStr">
        <is>
          <t>Loan book!K4</t>
        </is>
      </c>
      <c r="B9" t="inlineStr">
        <is>
          <t xml:space="preserve"> =MAX(0,TODAY()-J4)</t>
        </is>
      </c>
      <c r="C9" t="inlineStr">
        <is>
          <t>Days past due (0 if not late)</t>
        </is>
      </c>
    </row>
    <row r="10">
      <c r="A10" t="inlineStr">
        <is>
          <t>Loan book!L4</t>
        </is>
      </c>
      <c r="B10" t="inlineStr">
        <is>
          <t xml:space="preserve"> =IF(K4&gt;90,"NPA",IF(K4&gt;0,"Overdue","Standard"))</t>
        </is>
      </c>
      <c r="C10" t="inlineStr">
        <is>
          <t>NPA if DPD&gt;90 else Overdue/Standard</t>
        </is>
      </c>
    </row>
    <row r="11">
      <c r="A11" t="inlineStr">
        <is>
          <t>Loan book!I5</t>
        </is>
      </c>
      <c r="B11" t="inlineStr">
        <is>
          <t xml:space="preserve"> =PMT(G5/12,H5,-E5)</t>
        </is>
      </c>
      <c r="C11" t="inlineStr">
        <is>
          <t>EMI from sanction, rate and tenure</t>
        </is>
      </c>
    </row>
    <row r="12">
      <c r="A12" t="inlineStr">
        <is>
          <t>Loan book!K5</t>
        </is>
      </c>
      <c r="B12" t="inlineStr">
        <is>
          <t xml:space="preserve"> =MAX(0,TODAY()-J5)</t>
        </is>
      </c>
      <c r="C12" t="inlineStr">
        <is>
          <t>Days past due (0 if not late)</t>
        </is>
      </c>
    </row>
    <row r="13">
      <c r="A13" t="inlineStr">
        <is>
          <t>Loan book!L5</t>
        </is>
      </c>
      <c r="B13" t="inlineStr">
        <is>
          <t xml:space="preserve"> =IF(K5&gt;90,"NPA",IF(K5&gt;0,"Overdue","Standard"))</t>
        </is>
      </c>
      <c r="C13" t="inlineStr">
        <is>
          <t>NPA if DPD&gt;90 else Overdue/Standard</t>
        </is>
      </c>
    </row>
    <row r="14">
      <c r="A14" t="inlineStr">
        <is>
          <t>Loan book!I6</t>
        </is>
      </c>
      <c r="B14" t="inlineStr">
        <is>
          <t xml:space="preserve"> =PMT(G6/12,H6,-E6)</t>
        </is>
      </c>
      <c r="C14" t="inlineStr">
        <is>
          <t>EMI from sanction, rate and tenure</t>
        </is>
      </c>
    </row>
    <row r="15">
      <c r="A15" t="inlineStr">
        <is>
          <t>Loan book!K6</t>
        </is>
      </c>
      <c r="B15" t="inlineStr">
        <is>
          <t xml:space="preserve"> =MAX(0,TODAY()-J6)</t>
        </is>
      </c>
      <c r="C15" t="inlineStr">
        <is>
          <t>Days past due (0 if not late)</t>
        </is>
      </c>
    </row>
    <row r="16">
      <c r="A16" t="inlineStr">
        <is>
          <t>Loan book!L6</t>
        </is>
      </c>
      <c r="B16" t="inlineStr">
        <is>
          <t xml:space="preserve"> =IF(K6&gt;90,"NPA",IF(K6&gt;0,"Overdue","Standard"))</t>
        </is>
      </c>
      <c r="C16" t="inlineStr">
        <is>
          <t>NPA if DPD&gt;90 else Overdue/Standard</t>
        </is>
      </c>
    </row>
    <row r="17">
      <c r="A17" t="inlineStr">
        <is>
          <t>Loan book!I7</t>
        </is>
      </c>
      <c r="B17" t="inlineStr">
        <is>
          <t xml:space="preserve"> =PMT(G7/12,H7,-E7)</t>
        </is>
      </c>
      <c r="C17" t="inlineStr">
        <is>
          <t>EMI from sanction, rate and tenure</t>
        </is>
      </c>
    </row>
    <row r="18">
      <c r="A18" t="inlineStr">
        <is>
          <t>Loan book!K7</t>
        </is>
      </c>
      <c r="B18" t="inlineStr">
        <is>
          <t xml:space="preserve"> =MAX(0,TODAY()-J7)</t>
        </is>
      </c>
      <c r="C18" t="inlineStr">
        <is>
          <t>Days past due (0 if not late)</t>
        </is>
      </c>
    </row>
    <row r="19">
      <c r="A19" t="inlineStr">
        <is>
          <t>Loan book!L7</t>
        </is>
      </c>
      <c r="B19" t="inlineStr">
        <is>
          <t xml:space="preserve"> =IF(K7&gt;90,"NPA",IF(K7&gt;0,"Overdue","Standard"))</t>
        </is>
      </c>
      <c r="C19" t="inlineStr">
        <is>
          <t>NPA if DPD&gt;90 else Overdue/Standard</t>
        </is>
      </c>
    </row>
    <row r="20">
      <c r="A20" t="inlineStr">
        <is>
          <t>Loan book!I8</t>
        </is>
      </c>
      <c r="B20" t="inlineStr">
        <is>
          <t xml:space="preserve"> =PMT(G8/12,H8,-E8)</t>
        </is>
      </c>
      <c r="C20" t="inlineStr">
        <is>
          <t>EMI from sanction, rate and tenure</t>
        </is>
      </c>
    </row>
    <row r="21">
      <c r="A21" t="inlineStr">
        <is>
          <t>Loan book!K8</t>
        </is>
      </c>
      <c r="B21" t="inlineStr">
        <is>
          <t xml:space="preserve"> =MAX(0,TODAY()-J8)</t>
        </is>
      </c>
      <c r="C21" t="inlineStr">
        <is>
          <t>Days past due (0 if not late)</t>
        </is>
      </c>
    </row>
    <row r="22">
      <c r="A22" t="inlineStr">
        <is>
          <t>Loan book!L8</t>
        </is>
      </c>
      <c r="B22" t="inlineStr">
        <is>
          <t xml:space="preserve"> =IF(K8&gt;90,"NPA",IF(K8&gt;0,"Overdue","Standard"))</t>
        </is>
      </c>
      <c r="C22" t="inlineStr">
        <is>
          <t>NPA if DPD&gt;90 else Overdue/Standard</t>
        </is>
      </c>
    </row>
    <row r="23">
      <c r="A23" t="inlineStr">
        <is>
          <t>Loan book!I9</t>
        </is>
      </c>
      <c r="B23" t="inlineStr">
        <is>
          <t xml:space="preserve"> =PMT(G9/12,H9,-E9)</t>
        </is>
      </c>
      <c r="C23" t="inlineStr">
        <is>
          <t>EMI from sanction, rate and tenure</t>
        </is>
      </c>
    </row>
    <row r="24">
      <c r="A24" t="inlineStr">
        <is>
          <t>Loan book!K9</t>
        </is>
      </c>
      <c r="B24" t="inlineStr">
        <is>
          <t xml:space="preserve"> =MAX(0,TODAY()-J9)</t>
        </is>
      </c>
      <c r="C24" t="inlineStr">
        <is>
          <t>Days past due (0 if not late)</t>
        </is>
      </c>
    </row>
    <row r="25">
      <c r="A25" t="inlineStr">
        <is>
          <t>Loan book!L9</t>
        </is>
      </c>
      <c r="B25" t="inlineStr">
        <is>
          <t xml:space="preserve"> =IF(K9&gt;90,"NPA",IF(K9&gt;0,"Overdue","Standard"))</t>
        </is>
      </c>
      <c r="C25" t="inlineStr">
        <is>
          <t>NPA if DPD&gt;90 else Overdue/Standard</t>
        </is>
      </c>
    </row>
    <row r="26">
      <c r="A26" t="inlineStr">
        <is>
          <t>Loan book!B12</t>
        </is>
      </c>
      <c r="B26" t="inlineStr">
        <is>
          <t xml:space="preserve"> =SUM(F2:F9)</t>
        </is>
      </c>
      <c r="C26" t="inlineStr">
        <is>
          <t>Sum of outstanding</t>
        </is>
      </c>
    </row>
    <row r="27">
      <c r="A27" t="inlineStr">
        <is>
          <t>Loan book!B13</t>
        </is>
      </c>
      <c r="B27" t="inlineStr">
        <is>
          <t xml:space="preserve"> =COUNTIF(L2:L9,"NPA")</t>
        </is>
      </c>
      <c r="C27" t="inlineStr">
        <is>
          <t>How many NPA flags</t>
        </is>
      </c>
    </row>
    <row r="28">
      <c r="A28" t="inlineStr">
        <is>
          <t>EMI schedule!B6</t>
        </is>
      </c>
      <c r="B28" t="inlineStr">
        <is>
          <t xml:space="preserve"> =PMT(B4/12,B5,-B3)</t>
        </is>
      </c>
      <c r="C28" t="inlineStr">
        <is>
          <t>Full EMI</t>
        </is>
      </c>
    </row>
    <row r="29">
      <c r="A29" t="inlineStr">
        <is>
          <t>EMI schedule!B9</t>
        </is>
      </c>
      <c r="B29" t="inlineStr">
        <is>
          <t xml:space="preserve"> =IPMT($B$4/12,A9,$B$5,-$B$3)</t>
        </is>
      </c>
      <c r="C29" t="inlineStr">
        <is>
          <t>Interest part of EMI period 1</t>
        </is>
      </c>
    </row>
    <row r="30">
      <c r="A30" t="inlineStr">
        <is>
          <t>EMI schedule!C9</t>
        </is>
      </c>
      <c r="B30" t="inlineStr">
        <is>
          <t xml:space="preserve"> =PPMT($B$4/12,A9,$B$5,-$B$3)</t>
        </is>
      </c>
      <c r="C30" t="inlineStr">
        <is>
          <t>Principal part of EMI period 1</t>
        </is>
      </c>
    </row>
    <row r="31">
      <c r="A31" t="inlineStr">
        <is>
          <t>EMI schedule!D9</t>
        </is>
      </c>
      <c r="B31" t="inlineStr">
        <is>
          <t xml:space="preserve"> =B9+C9</t>
        </is>
      </c>
      <c r="C31" t="inlineStr">
        <is>
          <t>Interest + principal = EMI</t>
        </is>
      </c>
    </row>
    <row r="32">
      <c r="A32" t="inlineStr">
        <is>
          <t>EMI schedule!E9</t>
        </is>
      </c>
      <c r="B32" t="inlineStr">
        <is>
          <t xml:space="preserve"> =$B$3-C9</t>
        </is>
      </c>
      <c r="C32" t="inlineStr">
        <is>
          <t>Closing balance after period 1</t>
        </is>
      </c>
    </row>
    <row r="33">
      <c r="A33" t="inlineStr">
        <is>
          <t>EMI schedule!B10</t>
        </is>
      </c>
      <c r="B33" t="inlineStr">
        <is>
          <t xml:space="preserve"> =IPMT($B$4/12,A10,$B$5,-$B$3)</t>
        </is>
      </c>
      <c r="C33" t="inlineStr">
        <is>
          <t>Interest part of EMI period 2</t>
        </is>
      </c>
    </row>
    <row r="34">
      <c r="A34" t="inlineStr">
        <is>
          <t>EMI schedule!C10</t>
        </is>
      </c>
      <c r="B34" t="inlineStr">
        <is>
          <t xml:space="preserve"> =PPMT($B$4/12,A10,$B$5,-$B$3)</t>
        </is>
      </c>
      <c r="C34" t="inlineStr">
        <is>
          <t>Principal part of EMI period 2</t>
        </is>
      </c>
    </row>
    <row r="35">
      <c r="A35" t="inlineStr">
        <is>
          <t>EMI schedule!D10</t>
        </is>
      </c>
      <c r="B35" t="inlineStr">
        <is>
          <t xml:space="preserve"> =B10+C10</t>
        </is>
      </c>
      <c r="C35" t="inlineStr">
        <is>
          <t>Interest + principal = EMI</t>
        </is>
      </c>
    </row>
    <row r="36">
      <c r="A36" t="inlineStr">
        <is>
          <t>EMI schedule!E10</t>
        </is>
      </c>
      <c r="B36" t="inlineStr">
        <is>
          <t xml:space="preserve"> =E9-C10</t>
        </is>
      </c>
      <c r="C36" t="inlineStr">
        <is>
          <t>Closing balance after period 2</t>
        </is>
      </c>
    </row>
    <row r="37">
      <c r="A37" t="inlineStr">
        <is>
          <t>EMI schedule!B11</t>
        </is>
      </c>
      <c r="B37" t="inlineStr">
        <is>
          <t xml:space="preserve"> =IPMT($B$4/12,A11,$B$5,-$B$3)</t>
        </is>
      </c>
      <c r="C37" t="inlineStr">
        <is>
          <t>Interest part of EMI period 3</t>
        </is>
      </c>
    </row>
    <row r="38">
      <c r="A38" t="inlineStr">
        <is>
          <t>EMI schedule!C11</t>
        </is>
      </c>
      <c r="B38" t="inlineStr">
        <is>
          <t xml:space="preserve"> =PPMT($B$4/12,A11,$B$5,-$B$3)</t>
        </is>
      </c>
      <c r="C38" t="inlineStr">
        <is>
          <t>Principal part of EMI period 3</t>
        </is>
      </c>
    </row>
    <row r="39">
      <c r="A39" t="inlineStr">
        <is>
          <t>EMI schedule!D11</t>
        </is>
      </c>
      <c r="B39" t="inlineStr">
        <is>
          <t xml:space="preserve"> =B11+C11</t>
        </is>
      </c>
      <c r="C39" t="inlineStr">
        <is>
          <t>Interest + principal = EMI</t>
        </is>
      </c>
    </row>
    <row r="40">
      <c r="A40" t="inlineStr">
        <is>
          <t>EMI schedule!E11</t>
        </is>
      </c>
      <c r="B40" t="inlineStr">
        <is>
          <t xml:space="preserve"> =E10-C11</t>
        </is>
      </c>
      <c r="C40" t="inlineStr">
        <is>
          <t>Closing balance after period 3</t>
        </is>
      </c>
    </row>
    <row r="41">
      <c r="A41" t="inlineStr">
        <is>
          <t>EMI schedule!B12</t>
        </is>
      </c>
      <c r="B41" t="inlineStr">
        <is>
          <t xml:space="preserve"> =IPMT($B$4/12,A12,$B$5,-$B$3)</t>
        </is>
      </c>
      <c r="C41" t="inlineStr">
        <is>
          <t>Interest part of EMI period 4</t>
        </is>
      </c>
    </row>
    <row r="42">
      <c r="A42" t="inlineStr">
        <is>
          <t>EMI schedule!C12</t>
        </is>
      </c>
      <c r="B42" t="inlineStr">
        <is>
          <t xml:space="preserve"> =PPMT($B$4/12,A12,$B$5,-$B$3)</t>
        </is>
      </c>
      <c r="C42" t="inlineStr">
        <is>
          <t>Principal part of EMI period 4</t>
        </is>
      </c>
    </row>
    <row r="43">
      <c r="A43" t="inlineStr">
        <is>
          <t>EMI schedule!D12</t>
        </is>
      </c>
      <c r="B43" t="inlineStr">
        <is>
          <t xml:space="preserve"> =B12+C12</t>
        </is>
      </c>
      <c r="C43" t="inlineStr">
        <is>
          <t>Interest + principal = EMI</t>
        </is>
      </c>
    </row>
    <row r="44">
      <c r="A44" t="inlineStr">
        <is>
          <t>EMI schedule!E12</t>
        </is>
      </c>
      <c r="B44" t="inlineStr">
        <is>
          <t xml:space="preserve"> =E11-C12</t>
        </is>
      </c>
      <c r="C44" t="inlineStr">
        <is>
          <t>Closing balance after period 4</t>
        </is>
      </c>
    </row>
    <row r="45">
      <c r="A45" t="inlineStr">
        <is>
          <t>EMI schedule!B13</t>
        </is>
      </c>
      <c r="B45" t="inlineStr">
        <is>
          <t xml:space="preserve"> =IPMT($B$4/12,A13,$B$5,-$B$3)</t>
        </is>
      </c>
      <c r="C45" t="inlineStr">
        <is>
          <t>Interest part of EMI period 5</t>
        </is>
      </c>
    </row>
    <row r="46">
      <c r="A46" t="inlineStr">
        <is>
          <t>EMI schedule!C13</t>
        </is>
      </c>
      <c r="B46" t="inlineStr">
        <is>
          <t xml:space="preserve"> =PPMT($B$4/12,A13,$B$5,-$B$3)</t>
        </is>
      </c>
      <c r="C46" t="inlineStr">
        <is>
          <t>Principal part of EMI period 5</t>
        </is>
      </c>
    </row>
    <row r="47">
      <c r="A47" t="inlineStr">
        <is>
          <t>EMI schedule!D13</t>
        </is>
      </c>
      <c r="B47" t="inlineStr">
        <is>
          <t xml:space="preserve"> =B13+C13</t>
        </is>
      </c>
      <c r="C47" t="inlineStr">
        <is>
          <t>Interest + principal = EMI</t>
        </is>
      </c>
    </row>
    <row r="48">
      <c r="A48" t="inlineStr">
        <is>
          <t>EMI schedule!E13</t>
        </is>
      </c>
      <c r="B48" t="inlineStr">
        <is>
          <t xml:space="preserve"> =E12-C13</t>
        </is>
      </c>
      <c r="C48" t="inlineStr">
        <is>
          <t>Closing balance after period 5</t>
        </is>
      </c>
    </row>
    <row r="49">
      <c r="A49" t="inlineStr">
        <is>
          <t>EMI schedule!B14</t>
        </is>
      </c>
      <c r="B49" t="inlineStr">
        <is>
          <t xml:space="preserve"> =IPMT($B$4/12,A14,$B$5,-$B$3)</t>
        </is>
      </c>
      <c r="C49" t="inlineStr">
        <is>
          <t>Interest part of EMI period 6</t>
        </is>
      </c>
    </row>
    <row r="50">
      <c r="A50" t="inlineStr">
        <is>
          <t>EMI schedule!C14</t>
        </is>
      </c>
      <c r="B50" t="inlineStr">
        <is>
          <t xml:space="preserve"> =PPMT($B$4/12,A14,$B$5,-$B$3)</t>
        </is>
      </c>
      <c r="C50" t="inlineStr">
        <is>
          <t>Principal part of EMI period 6</t>
        </is>
      </c>
    </row>
    <row r="51">
      <c r="A51" t="inlineStr">
        <is>
          <t>EMI schedule!D14</t>
        </is>
      </c>
      <c r="B51" t="inlineStr">
        <is>
          <t xml:space="preserve"> =B14+C14</t>
        </is>
      </c>
      <c r="C51" t="inlineStr">
        <is>
          <t>Interest + principal = EMI</t>
        </is>
      </c>
    </row>
    <row r="52">
      <c r="A52" t="inlineStr">
        <is>
          <t>EMI schedule!E14</t>
        </is>
      </c>
      <c r="B52" t="inlineStr">
        <is>
          <t xml:space="preserve"> =E13-C14</t>
        </is>
      </c>
      <c r="C52" t="inlineStr">
        <is>
          <t>Closing balance after period 6</t>
        </is>
      </c>
    </row>
    <row r="53">
      <c r="A53" t="inlineStr">
        <is>
          <t>EMI schedule!B15</t>
        </is>
      </c>
      <c r="B53" t="inlineStr">
        <is>
          <t xml:space="preserve"> =IPMT($B$4/12,A15,$B$5,-$B$3)</t>
        </is>
      </c>
      <c r="C53" t="inlineStr">
        <is>
          <t>Interest part of EMI period 7</t>
        </is>
      </c>
    </row>
    <row r="54">
      <c r="A54" t="inlineStr">
        <is>
          <t>EMI schedule!C15</t>
        </is>
      </c>
      <c r="B54" t="inlineStr">
        <is>
          <t xml:space="preserve"> =PPMT($B$4/12,A15,$B$5,-$B$3)</t>
        </is>
      </c>
      <c r="C54" t="inlineStr">
        <is>
          <t>Principal part of EMI period 7</t>
        </is>
      </c>
    </row>
    <row r="55">
      <c r="A55" t="inlineStr">
        <is>
          <t>EMI schedule!D15</t>
        </is>
      </c>
      <c r="B55" t="inlineStr">
        <is>
          <t xml:space="preserve"> =B15+C15</t>
        </is>
      </c>
      <c r="C55" t="inlineStr">
        <is>
          <t>Interest + principal = EMI</t>
        </is>
      </c>
    </row>
    <row r="56">
      <c r="A56" t="inlineStr">
        <is>
          <t>EMI schedule!E15</t>
        </is>
      </c>
      <c r="B56" t="inlineStr">
        <is>
          <t xml:space="preserve"> =E14-C15</t>
        </is>
      </c>
      <c r="C56" t="inlineStr">
        <is>
          <t>Closing balance after period 7</t>
        </is>
      </c>
    </row>
    <row r="57">
      <c r="A57" t="inlineStr">
        <is>
          <t>EMI schedule!B16</t>
        </is>
      </c>
      <c r="B57" t="inlineStr">
        <is>
          <t xml:space="preserve"> =IPMT($B$4/12,A16,$B$5,-$B$3)</t>
        </is>
      </c>
      <c r="C57" t="inlineStr">
        <is>
          <t>Interest part of EMI period 8</t>
        </is>
      </c>
    </row>
    <row r="58">
      <c r="A58" t="inlineStr">
        <is>
          <t>EMI schedule!C16</t>
        </is>
      </c>
      <c r="B58" t="inlineStr">
        <is>
          <t xml:space="preserve"> =PPMT($B$4/12,A16,$B$5,-$B$3)</t>
        </is>
      </c>
      <c r="C58" t="inlineStr">
        <is>
          <t>Principal part of EMI period 8</t>
        </is>
      </c>
    </row>
    <row r="59">
      <c r="A59" t="inlineStr">
        <is>
          <t>EMI schedule!D16</t>
        </is>
      </c>
      <c r="B59" t="inlineStr">
        <is>
          <t xml:space="preserve"> =B16+C16</t>
        </is>
      </c>
      <c r="C59" t="inlineStr">
        <is>
          <t>Interest + principal = EMI</t>
        </is>
      </c>
    </row>
    <row r="60">
      <c r="A60" t="inlineStr">
        <is>
          <t>EMI schedule!E16</t>
        </is>
      </c>
      <c r="B60" t="inlineStr">
        <is>
          <t xml:space="preserve"> =E15-C16</t>
        </is>
      </c>
      <c r="C60" t="inlineStr">
        <is>
          <t>Closing balance after period 8</t>
        </is>
      </c>
    </row>
    <row r="61">
      <c r="A61" t="inlineStr">
        <is>
          <t>EMI schedule!B17</t>
        </is>
      </c>
      <c r="B61" t="inlineStr">
        <is>
          <t xml:space="preserve"> =IPMT($B$4/12,A17,$B$5,-$B$3)</t>
        </is>
      </c>
      <c r="C61" t="inlineStr">
        <is>
          <t>Interest part of EMI period 9</t>
        </is>
      </c>
    </row>
    <row r="62">
      <c r="A62" t="inlineStr">
        <is>
          <t>EMI schedule!C17</t>
        </is>
      </c>
      <c r="B62" t="inlineStr">
        <is>
          <t xml:space="preserve"> =PPMT($B$4/12,A17,$B$5,-$B$3)</t>
        </is>
      </c>
      <c r="C62" t="inlineStr">
        <is>
          <t>Principal part of EMI period 9</t>
        </is>
      </c>
    </row>
    <row r="63">
      <c r="A63" t="inlineStr">
        <is>
          <t>EMI schedule!D17</t>
        </is>
      </c>
      <c r="B63" t="inlineStr">
        <is>
          <t xml:space="preserve"> =B17+C17</t>
        </is>
      </c>
      <c r="C63" t="inlineStr">
        <is>
          <t>Interest + principal = EMI</t>
        </is>
      </c>
    </row>
    <row r="64">
      <c r="A64" t="inlineStr">
        <is>
          <t>EMI schedule!E17</t>
        </is>
      </c>
      <c r="B64" t="inlineStr">
        <is>
          <t xml:space="preserve"> =E16-C17</t>
        </is>
      </c>
      <c r="C64" t="inlineStr">
        <is>
          <t>Closing balance after period 9</t>
        </is>
      </c>
    </row>
    <row r="65">
      <c r="A65" t="inlineStr">
        <is>
          <t>EMI schedule!B18</t>
        </is>
      </c>
      <c r="B65" t="inlineStr">
        <is>
          <t xml:space="preserve"> =IPMT($B$4/12,A18,$B$5,-$B$3)</t>
        </is>
      </c>
      <c r="C65" t="inlineStr">
        <is>
          <t>Interest part of EMI period 10</t>
        </is>
      </c>
    </row>
    <row r="66">
      <c r="A66" t="inlineStr">
        <is>
          <t>EMI schedule!C18</t>
        </is>
      </c>
      <c r="B66" t="inlineStr">
        <is>
          <t xml:space="preserve"> =PPMT($B$4/12,A18,$B$5,-$B$3)</t>
        </is>
      </c>
      <c r="C66" t="inlineStr">
        <is>
          <t>Principal part of EMI period 10</t>
        </is>
      </c>
    </row>
    <row r="67">
      <c r="A67" t="inlineStr">
        <is>
          <t>EMI schedule!D18</t>
        </is>
      </c>
      <c r="B67" t="inlineStr">
        <is>
          <t xml:space="preserve"> =B18+C18</t>
        </is>
      </c>
      <c r="C67" t="inlineStr">
        <is>
          <t>Interest + principal = EMI</t>
        </is>
      </c>
    </row>
    <row r="68">
      <c r="A68" t="inlineStr">
        <is>
          <t>EMI schedule!E18</t>
        </is>
      </c>
      <c r="B68" t="inlineStr">
        <is>
          <t xml:space="preserve"> =E17-C18</t>
        </is>
      </c>
      <c r="C68" t="inlineStr">
        <is>
          <t>Closing balance after period 10</t>
        </is>
      </c>
    </row>
    <row r="69">
      <c r="A69" t="inlineStr">
        <is>
          <t>EMI schedule!B19</t>
        </is>
      </c>
      <c r="B69" t="inlineStr">
        <is>
          <t xml:space="preserve"> =IPMT($B$4/12,A19,$B$5,-$B$3)</t>
        </is>
      </c>
      <c r="C69" t="inlineStr">
        <is>
          <t>Interest part of EMI period 11</t>
        </is>
      </c>
    </row>
    <row r="70">
      <c r="A70" t="inlineStr">
        <is>
          <t>EMI schedule!C19</t>
        </is>
      </c>
      <c r="B70" t="inlineStr">
        <is>
          <t xml:space="preserve"> =PPMT($B$4/12,A19,$B$5,-$B$3)</t>
        </is>
      </c>
      <c r="C70" t="inlineStr">
        <is>
          <t>Principal part of EMI period 11</t>
        </is>
      </c>
    </row>
    <row r="71">
      <c r="A71" t="inlineStr">
        <is>
          <t>EMI schedule!D19</t>
        </is>
      </c>
      <c r="B71" t="inlineStr">
        <is>
          <t xml:space="preserve"> =B19+C19</t>
        </is>
      </c>
      <c r="C71" t="inlineStr">
        <is>
          <t>Interest + principal = EMI</t>
        </is>
      </c>
    </row>
    <row r="72">
      <c r="A72" t="inlineStr">
        <is>
          <t>EMI schedule!E19</t>
        </is>
      </c>
      <c r="B72" t="inlineStr">
        <is>
          <t xml:space="preserve"> =E18-C19</t>
        </is>
      </c>
      <c r="C72" t="inlineStr">
        <is>
          <t>Closing balance after period 11</t>
        </is>
      </c>
    </row>
    <row r="73">
      <c r="A73" t="inlineStr">
        <is>
          <t>EMI schedule!B20</t>
        </is>
      </c>
      <c r="B73" t="inlineStr">
        <is>
          <t xml:space="preserve"> =IPMT($B$4/12,A20,$B$5,-$B$3)</t>
        </is>
      </c>
      <c r="C73" t="inlineStr">
        <is>
          <t>Interest part of EMI period 12</t>
        </is>
      </c>
    </row>
    <row r="74">
      <c r="A74" t="inlineStr">
        <is>
          <t>EMI schedule!C20</t>
        </is>
      </c>
      <c r="B74" t="inlineStr">
        <is>
          <t xml:space="preserve"> =PPMT($B$4/12,A20,$B$5,-$B$3)</t>
        </is>
      </c>
      <c r="C74" t="inlineStr">
        <is>
          <t>Principal part of EMI period 12</t>
        </is>
      </c>
    </row>
    <row r="75">
      <c r="A75" t="inlineStr">
        <is>
          <t>EMI schedule!D20</t>
        </is>
      </c>
      <c r="B75" t="inlineStr">
        <is>
          <t xml:space="preserve"> =B20+C20</t>
        </is>
      </c>
      <c r="C75" t="inlineStr">
        <is>
          <t>Interest + principal = EMI</t>
        </is>
      </c>
    </row>
    <row r="76">
      <c r="A76" t="inlineStr">
        <is>
          <t>EMI schedule!E20</t>
        </is>
      </c>
      <c r="B76" t="inlineStr">
        <is>
          <t xml:space="preserve"> =E19-C20</t>
        </is>
      </c>
      <c r="C76" t="inlineStr">
        <is>
          <t>Closing balance after period 12</t>
        </is>
      </c>
    </row>
    <row r="77">
      <c r="A77" t="inlineStr">
        <is>
          <t>Credit appraisal!B5</t>
        </is>
      </c>
      <c r="B77" t="inlineStr">
        <is>
          <t xml:space="preserve"> =(B3+B4)/B2</t>
        </is>
      </c>
      <c r="C77" t="inlineStr">
        <is>
          <t>FOIR = (other EMIs + proposed) / income</t>
        </is>
      </c>
    </row>
    <row r="78">
      <c r="A78" t="inlineStr">
        <is>
          <t>Credit appraisal!B8</t>
        </is>
      </c>
      <c r="B78" t="inlineStr">
        <is>
          <t xml:space="preserve"> =B7/B6</t>
        </is>
      </c>
      <c r="C78" t="inlineStr">
        <is>
          <t>Loan to value</t>
        </is>
      </c>
    </row>
    <row r="79">
      <c r="A79" t="inlineStr">
        <is>
          <t>Credit appraisal!B9</t>
        </is>
      </c>
      <c r="B79" t="inlineStr">
        <is>
          <t xml:space="preserve"> =IF(B5&lt;=0.5,"Yes","No")</t>
        </is>
      </c>
      <c r="C79" t="inlineStr">
        <is>
          <t>Teaching cut-off 50%</t>
        </is>
      </c>
    </row>
    <row r="80">
      <c r="A80" t="inlineStr">
        <is>
          <t>Credit appraisal!B10</t>
        </is>
      </c>
      <c r="B80" t="inlineStr">
        <is>
          <t xml:space="preserve"> =IF(B8&lt;=0.8,"Yes","No")</t>
        </is>
      </c>
      <c r="C80" t="inlineStr">
        <is>
          <t>Teaching cut-off 80%</t>
        </is>
      </c>
    </row>
    <row r="81">
      <c r="A81" t="inlineStr">
        <is>
          <t>Credit appraisal!B4</t>
        </is>
      </c>
      <c r="B81" t="inlineStr">
        <is>
          <t xml:space="preserve"> ='EMI schedule'!B6</t>
        </is>
      </c>
      <c r="C81" t="inlineStr">
        <is>
          <t>Proposed EMI linked to EMI schedule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2026-10-23T11:09:09Z</dcterms:modified>
</cp:coreProperties>
</file>