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[$₹-4009]#,##,##0;[Red]-[$₹-4009]#,##,##0"/>
    <numFmt numFmtId="167" formatCode="MMM-YYYY"/>
    <numFmt numFmtId="168" formatCode="0.0%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3" fillId="2" borderId="1" pivotButton="0" quotePrefix="0" xfId="0"/>
    <xf numFmtId="167" fontId="0" fillId="3" borderId="1" pivotButton="0" quotePrefix="0" xfId="0"/>
    <xf numFmtId="165" fontId="0" fillId="3" borderId="1" pivotButton="0" quotePrefix="0" xfId="0"/>
    <xf numFmtId="0" fontId="0" fillId="3" borderId="1" pivotButton="0" quotePrefix="0" xfId="0"/>
    <xf numFmtId="166" fontId="0" fillId="3" borderId="1" pivotButton="0" quotePrefix="0" xfId="0"/>
    <xf numFmtId="0" fontId="0" fillId="0" borderId="1" pivotButton="0" quotePrefix="0" xfId="0"/>
    <xf numFmtId="165" fontId="0" fillId="4" borderId="1" pivotButton="0" quotePrefix="0" xfId="0"/>
    <xf numFmtId="166" fontId="0" fillId="4" borderId="1" pivotButton="0" quotePrefix="0" xfId="0"/>
    <xf numFmtId="168" fontId="0" fillId="4" borderId="1" pivotButton="0" quotePrefix="0" xfId="0"/>
    <xf numFmtId="0" fontId="3" fillId="5" borderId="1" pivotButton="0" quotePrefix="0" xfId="0"/>
    <xf numFmtId="166" fontId="3" fillId="5" borderId="1" pivotButton="0" quotePrefix="0" xfId="0"/>
    <xf numFmtId="168" fontId="3" fillId="5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This month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'Expenses'!H8</f>
            </strRef>
          </tx>
          <spPr>
            <a:ln xmlns:a="http://schemas.openxmlformats.org/drawingml/2006/main">
              <a:prstDash val="solid"/>
            </a:ln>
          </spPr>
          <cat>
            <numRef>
              <f>'Expenses'!$G$9:$G$14</f>
            </numRef>
          </cat>
          <val>
            <numRef>
              <f>'Expenses'!$H$9:$H$14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3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9" customWidth="1" min="4" max="4"/>
    <col width="12" customWidth="1" min="5" max="5"/>
    <col width="3" customWidth="1" min="6" max="6"/>
    <col width="26" customWidth="1" min="7" max="7"/>
    <col width="15" customWidth="1" min="8" max="8"/>
    <col width="9" customWidth="1" min="9" max="9"/>
  </cols>
  <sheetData>
    <row r="1">
      <c r="A1" s="1" t="inlineStr">
        <is>
          <t>Daily Expense Tracker (Raja, Nashik)</t>
        </is>
      </c>
    </row>
    <row r="2">
      <c r="A2" s="2" t="inlineStr">
        <is>
          <t>Made-up data. One row per spend. Choose the month in H4.</t>
        </is>
      </c>
    </row>
    <row r="4">
      <c r="A4" s="3" t="inlineStr">
        <is>
          <t>Date</t>
        </is>
      </c>
      <c r="B4" s="3" t="inlineStr">
        <is>
          <t>Item</t>
        </is>
      </c>
      <c r="C4" s="3" t="inlineStr">
        <is>
          <t>Category</t>
        </is>
      </c>
      <c r="D4" s="3" t="inlineStr">
        <is>
          <t>Paid by</t>
        </is>
      </c>
      <c r="E4" s="3" t="inlineStr">
        <is>
          <t>Amount (₹)</t>
        </is>
      </c>
      <c r="G4" s="4" t="inlineStr">
        <is>
          <t>Month (type any date in it)</t>
        </is>
      </c>
      <c r="H4" s="5" t="n">
        <v>46296</v>
      </c>
    </row>
    <row r="5">
      <c r="A5" s="6" t="n">
        <v>46268</v>
      </c>
      <c r="B5" s="7" t="inlineStr">
        <is>
          <t>Milk and bread (Blinkit)</t>
        </is>
      </c>
      <c r="C5" s="7" t="inlineStr">
        <is>
          <t>Groceries</t>
        </is>
      </c>
      <c r="D5" s="7" t="inlineStr">
        <is>
          <t>UPI</t>
        </is>
      </c>
      <c r="E5" s="8" t="n">
        <v>186</v>
      </c>
      <c r="G5" s="9" t="inlineStr">
        <is>
          <t>Month ends on</t>
        </is>
      </c>
      <c r="H5" s="10">
        <f>EOMONTH(H4,0)</f>
        <v/>
      </c>
    </row>
    <row r="6">
      <c r="A6" s="6" t="n">
        <v>46272</v>
      </c>
      <c r="B6" s="7" t="inlineStr">
        <is>
          <t>Petrol</t>
        </is>
      </c>
      <c r="C6" s="7" t="inlineStr">
        <is>
          <t>Transport</t>
        </is>
      </c>
      <c r="D6" s="7" t="inlineStr">
        <is>
          <t>Card</t>
        </is>
      </c>
      <c r="E6" s="8" t="n">
        <v>1500</v>
      </c>
      <c r="G6" s="9" t="inlineStr">
        <is>
          <t>Month starts on</t>
        </is>
      </c>
      <c r="H6" s="10">
        <f>EOMONTH(H4,-1)+1</f>
        <v/>
      </c>
    </row>
    <row r="7">
      <c r="A7" s="6" t="n">
        <v>46277</v>
      </c>
      <c r="B7" s="7" t="inlineStr">
        <is>
          <t>Movie tickets</t>
        </is>
      </c>
      <c r="C7" s="7" t="inlineStr">
        <is>
          <t>Fun</t>
        </is>
      </c>
      <c r="D7" s="7" t="inlineStr">
        <is>
          <t>UPI</t>
        </is>
      </c>
      <c r="E7" s="8" t="n">
        <v>640</v>
      </c>
    </row>
    <row r="8">
      <c r="A8" s="6" t="n">
        <v>46285</v>
      </c>
      <c r="B8" s="7" t="inlineStr">
        <is>
          <t>Electricity bill</t>
        </is>
      </c>
      <c r="C8" s="7" t="inlineStr">
        <is>
          <t>Bills</t>
        </is>
      </c>
      <c r="D8" s="7" t="inlineStr">
        <is>
          <t>UPI</t>
        </is>
      </c>
      <c r="E8" s="8" t="n">
        <v>1340</v>
      </c>
      <c r="G8" s="3" t="inlineStr">
        <is>
          <t>Category</t>
        </is>
      </c>
      <c r="H8" s="3" t="inlineStr">
        <is>
          <t>This month (₹)</t>
        </is>
      </c>
      <c r="I8" s="3" t="inlineStr">
        <is>
          <t>Share</t>
        </is>
      </c>
    </row>
    <row r="9">
      <c r="A9" s="6" t="n">
        <v>46291</v>
      </c>
      <c r="B9" s="7" t="inlineStr">
        <is>
          <t>Vegetables</t>
        </is>
      </c>
      <c r="C9" s="7" t="inlineStr">
        <is>
          <t>Groceries</t>
        </is>
      </c>
      <c r="D9" s="7" t="inlineStr">
        <is>
          <t>Cash</t>
        </is>
      </c>
      <c r="E9" s="8" t="n">
        <v>420</v>
      </c>
      <c r="G9" s="9" t="inlineStr">
        <is>
          <t>Groceries</t>
        </is>
      </c>
      <c r="H9" s="11">
        <f>SUMIFS($E$5:$E$500,$C$5:$C$500,G9,$A$5:$A$500,"&gt;="&amp;$H$6,$A$5:$A$500,"&lt;="&amp;$H$5)</f>
        <v/>
      </c>
      <c r="I9" s="12">
        <f>IF($H$15=0,0,H9/$H$15)</f>
        <v/>
      </c>
    </row>
    <row r="10">
      <c r="A10" s="6" t="n">
        <v>46296</v>
      </c>
      <c r="B10" s="7" t="inlineStr">
        <is>
          <t>Monthly groceries (Amazon Now)</t>
        </is>
      </c>
      <c r="C10" s="7" t="inlineStr">
        <is>
          <t>Groceries</t>
        </is>
      </c>
      <c r="D10" s="7" t="inlineStr">
        <is>
          <t>UPI</t>
        </is>
      </c>
      <c r="E10" s="8" t="n">
        <v>3260</v>
      </c>
      <c r="G10" s="9" t="inlineStr">
        <is>
          <t>Transport</t>
        </is>
      </c>
      <c r="H10" s="11">
        <f>SUMIFS($E$5:$E$500,$C$5:$C$500,G10,$A$5:$A$500,"&gt;="&amp;$H$6,$A$5:$A$500,"&lt;="&amp;$H$5)</f>
        <v/>
      </c>
      <c r="I10" s="12">
        <f>IF($H$15=0,0,H10/$H$15)</f>
        <v/>
      </c>
    </row>
    <row r="11">
      <c r="A11" s="6" t="n">
        <v>46297</v>
      </c>
      <c r="B11" s="7" t="inlineStr">
        <is>
          <t>Auto rickshaw</t>
        </is>
      </c>
      <c r="C11" s="7" t="inlineStr">
        <is>
          <t>Transport</t>
        </is>
      </c>
      <c r="D11" s="7" t="inlineStr">
        <is>
          <t>Cash</t>
        </is>
      </c>
      <c r="E11" s="8" t="n">
        <v>120</v>
      </c>
      <c r="G11" s="9" t="inlineStr">
        <is>
          <t>Bills</t>
        </is>
      </c>
      <c r="H11" s="11">
        <f>SUMIFS($E$5:$E$500,$C$5:$C$500,G11,$A$5:$A$500,"&gt;="&amp;$H$6,$A$5:$A$500,"&lt;="&amp;$H$5)</f>
        <v/>
      </c>
      <c r="I11" s="12">
        <f>IF($H$15=0,0,H11/$H$15)</f>
        <v/>
      </c>
    </row>
    <row r="12">
      <c r="A12" s="6" t="n">
        <v>46298</v>
      </c>
      <c r="B12" s="7" t="inlineStr">
        <is>
          <t>Mobile recharge</t>
        </is>
      </c>
      <c r="C12" s="7" t="inlineStr">
        <is>
          <t>Bills</t>
        </is>
      </c>
      <c r="D12" s="7" t="inlineStr">
        <is>
          <t>UPI</t>
        </is>
      </c>
      <c r="E12" s="8" t="n">
        <v>349</v>
      </c>
      <c r="G12" s="9" t="inlineStr">
        <is>
          <t>Food out</t>
        </is>
      </c>
      <c r="H12" s="11">
        <f>SUMIFS($E$5:$E$500,$C$5:$C$500,G12,$A$5:$A$500,"&gt;="&amp;$H$6,$A$5:$A$500,"&lt;="&amp;$H$5)</f>
        <v/>
      </c>
      <c r="I12" s="12">
        <f>IF($H$15=0,0,H12/$H$15)</f>
        <v/>
      </c>
    </row>
    <row r="13">
      <c r="A13" s="6" t="n">
        <v>46299</v>
      </c>
      <c r="B13" s="7" t="inlineStr">
        <is>
          <t>Lunch with team</t>
        </is>
      </c>
      <c r="C13" s="7" t="inlineStr">
        <is>
          <t>Food out</t>
        </is>
      </c>
      <c r="D13" s="7" t="inlineStr">
        <is>
          <t>Card</t>
        </is>
      </c>
      <c r="E13" s="8" t="n">
        <v>780</v>
      </c>
      <c r="G13" s="9" t="inlineStr">
        <is>
          <t>Health</t>
        </is>
      </c>
      <c r="H13" s="11">
        <f>SUMIFS($E$5:$E$500,$C$5:$C$500,G13,$A$5:$A$500,"&gt;="&amp;$H$6,$A$5:$A$500,"&lt;="&amp;$H$5)</f>
        <v/>
      </c>
      <c r="I13" s="12">
        <f>IF($H$15=0,0,H13/$H$15)</f>
        <v/>
      </c>
    </row>
    <row r="14">
      <c r="A14" s="6" t="n">
        <v>46300</v>
      </c>
      <c r="B14" s="7" t="inlineStr">
        <is>
          <t>Vegetables</t>
        </is>
      </c>
      <c r="C14" s="7" t="inlineStr">
        <is>
          <t>Groceries</t>
        </is>
      </c>
      <c r="D14" s="7" t="inlineStr">
        <is>
          <t>Cash</t>
        </is>
      </c>
      <c r="E14" s="8" t="n">
        <v>350</v>
      </c>
      <c r="G14" s="9" t="inlineStr">
        <is>
          <t>Fun</t>
        </is>
      </c>
      <c r="H14" s="11">
        <f>SUMIFS($E$5:$E$500,$C$5:$C$500,G14,$A$5:$A$500,"&gt;="&amp;$H$6,$A$5:$A$500,"&lt;="&amp;$H$5)</f>
        <v/>
      </c>
      <c r="I14" s="12">
        <f>IF($H$15=0,0,H14/$H$15)</f>
        <v/>
      </c>
    </row>
    <row r="15">
      <c r="A15" s="6" t="n">
        <v>46301</v>
      </c>
      <c r="B15" s="7" t="inlineStr">
        <is>
          <t>Petrol</t>
        </is>
      </c>
      <c r="C15" s="7" t="inlineStr">
        <is>
          <t>Transport</t>
        </is>
      </c>
      <c r="D15" s="7" t="inlineStr">
        <is>
          <t>Card</t>
        </is>
      </c>
      <c r="E15" s="8" t="n">
        <v>1500</v>
      </c>
      <c r="G15" s="13" t="inlineStr">
        <is>
          <t>Total this month</t>
        </is>
      </c>
      <c r="H15" s="14">
        <f>SUM(H9:H14)</f>
        <v/>
      </c>
      <c r="I15" s="15">
        <f>SUM(I9:I14)</f>
        <v/>
      </c>
    </row>
    <row r="16">
      <c r="A16" s="6" t="n">
        <v>46303</v>
      </c>
      <c r="B16" s="7" t="inlineStr">
        <is>
          <t>Medicines</t>
        </is>
      </c>
      <c r="C16" s="7" t="inlineStr">
        <is>
          <t>Health</t>
        </is>
      </c>
      <c r="D16" s="7" t="inlineStr">
        <is>
          <t>UPI</t>
        </is>
      </c>
      <c r="E16" s="8" t="n">
        <v>465</v>
      </c>
      <c r="G16" s="9" t="inlineStr">
        <is>
          <t>Entries this month</t>
        </is>
      </c>
      <c r="H16" s="16">
        <f>COUNTIFS($A$5:$A$500,"&gt;="&amp;H6,$A$5:$A$500,"&lt;="&amp;H5)</f>
        <v/>
      </c>
    </row>
    <row r="17">
      <c r="A17" s="6" t="n">
        <v>46304</v>
      </c>
      <c r="B17" s="7" t="inlineStr">
        <is>
          <t>Tea and snacks</t>
        </is>
      </c>
      <c r="C17" s="7" t="inlineStr">
        <is>
          <t>Food out</t>
        </is>
      </c>
      <c r="D17" s="7" t="inlineStr">
        <is>
          <t>Cash</t>
        </is>
      </c>
      <c r="E17" s="8" t="n">
        <v>90</v>
      </c>
      <c r="G17" s="9" t="inlineStr">
        <is>
          <t>Biggest category</t>
        </is>
      </c>
      <c r="H17" s="16">
        <f>INDEX(G9:G14,MATCH(MAX(H9:H14),H9:H14,0))</f>
        <v/>
      </c>
    </row>
    <row r="18">
      <c r="A18" s="6" t="n">
        <v>46305</v>
      </c>
      <c r="B18" s="7" t="inlineStr">
        <is>
          <t>Electricity bill</t>
        </is>
      </c>
      <c r="C18" s="7" t="inlineStr">
        <is>
          <t>Bills</t>
        </is>
      </c>
      <c r="D18" s="7" t="inlineStr">
        <is>
          <t>UPI</t>
        </is>
      </c>
      <c r="E18" s="8" t="n">
        <v>1410</v>
      </c>
      <c r="G18" s="9" t="inlineStr">
        <is>
          <t>All-time total</t>
        </is>
      </c>
      <c r="H18" s="11">
        <f>SUM($E$5:$E$500)</f>
        <v/>
      </c>
    </row>
    <row r="19">
      <c r="A19" s="6" t="n">
        <v>46306</v>
      </c>
      <c r="B19" s="7" t="inlineStr">
        <is>
          <t>Fruits (Blinkit)</t>
        </is>
      </c>
      <c r="C19" s="7" t="inlineStr">
        <is>
          <t>Groceries</t>
        </is>
      </c>
      <c r="D19" s="7" t="inlineStr">
        <is>
          <t>UPI</t>
        </is>
      </c>
      <c r="E19" s="8" t="n">
        <v>298</v>
      </c>
    </row>
    <row r="20">
      <c r="A20" s="6" t="n">
        <v>46307</v>
      </c>
      <c r="B20" s="7" t="inlineStr">
        <is>
          <t>Pizza order</t>
        </is>
      </c>
      <c r="C20" s="7" t="inlineStr">
        <is>
          <t>Food out</t>
        </is>
      </c>
      <c r="D20" s="7" t="inlineStr">
        <is>
          <t>UPI</t>
        </is>
      </c>
      <c r="E20" s="8" t="n">
        <v>520</v>
      </c>
      <c r="G20" s="3" t="inlineStr">
        <is>
          <t>Paid by</t>
        </is>
      </c>
      <c r="H20" s="3" t="inlineStr">
        <is>
          <t>This month (₹)</t>
        </is>
      </c>
    </row>
    <row r="21">
      <c r="A21" s="6" t="n">
        <v>46308</v>
      </c>
      <c r="B21" s="7" t="inlineStr">
        <is>
          <t>Bus pass</t>
        </is>
      </c>
      <c r="C21" s="7" t="inlineStr">
        <is>
          <t>Transport</t>
        </is>
      </c>
      <c r="D21" s="7" t="inlineStr">
        <is>
          <t>UPI</t>
        </is>
      </c>
      <c r="E21" s="8" t="n">
        <v>600</v>
      </c>
      <c r="G21" s="9" t="inlineStr">
        <is>
          <t>UPI</t>
        </is>
      </c>
      <c r="H21" s="11">
        <f>SUMIFS($E$5:$E$500,$D$5:$D$500,G21,$A$5:$A$500,"&gt;="&amp;$H$6,$A$5:$A$500,"&lt;="&amp;$H$5)</f>
        <v/>
      </c>
    </row>
    <row r="22">
      <c r="A22" s="6" t="n">
        <v>46309</v>
      </c>
      <c r="B22" s="7" t="inlineStr">
        <is>
          <t>Gym fee</t>
        </is>
      </c>
      <c r="C22" s="7" t="inlineStr">
        <is>
          <t>Health</t>
        </is>
      </c>
      <c r="D22" s="7" t="inlineStr">
        <is>
          <t>Card</t>
        </is>
      </c>
      <c r="E22" s="8" t="n">
        <v>1200</v>
      </c>
      <c r="G22" s="9" t="inlineStr">
        <is>
          <t>Cash</t>
        </is>
      </c>
      <c r="H22" s="11">
        <f>SUMIFS($E$5:$E$500,$D$5:$D$500,G22,$A$5:$A$500,"&gt;="&amp;$H$6,$A$5:$A$500,"&lt;="&amp;$H$5)</f>
        <v/>
      </c>
    </row>
    <row r="23">
      <c r="A23" s="6" t="n">
        <v>46310</v>
      </c>
      <c r="B23" s="7" t="inlineStr">
        <is>
          <t>Milk (monthly)</t>
        </is>
      </c>
      <c r="C23" s="7" t="inlineStr">
        <is>
          <t>Groceries</t>
        </is>
      </c>
      <c r="D23" s="7" t="inlineStr">
        <is>
          <t>Cash</t>
        </is>
      </c>
      <c r="E23" s="8" t="n">
        <v>1680</v>
      </c>
      <c r="G23" s="9" t="inlineStr">
        <is>
          <t>Card</t>
        </is>
      </c>
      <c r="H23" s="11">
        <f>SUMIFS($E$5:$E$500,$D$5:$D$500,G23,$A$5:$A$500,"&gt;="&amp;$H$6,$A$5:$A$500,"&lt;="&amp;$H$5)</f>
        <v/>
      </c>
    </row>
    <row r="24">
      <c r="A24" s="6" t="n">
        <v>46311</v>
      </c>
      <c r="B24" s="7" t="inlineStr">
        <is>
          <t>Internet bill</t>
        </is>
      </c>
      <c r="C24" s="7" t="inlineStr">
        <is>
          <t>Bills</t>
        </is>
      </c>
      <c r="D24" s="7" t="inlineStr">
        <is>
          <t>UPI</t>
        </is>
      </c>
      <c r="E24" s="8" t="n">
        <v>699</v>
      </c>
    </row>
  </sheetData>
  <conditionalFormatting sqref="I9:I14">
    <cfRule type="dataBar" priority="1">
      <dataBar>
        <cfvo type="num" val="0"/>
        <cfvo type="num" val="1"/>
        <color rgb="005B9BD5"/>
      </dataBar>
    </cfRule>
  </conditionalFormatting>
  <dataValidations count="2">
    <dataValidation sqref="C5:C500" showDropDown="0" showInputMessage="0" showErrorMessage="1" allowBlank="1" errorTitle="Not in the list" error="Pick a value from the list" type="list">
      <formula1>"Groceries,Transport,Bills,Food out,Health,Fun"</formula1>
    </dataValidation>
    <dataValidation sqref="D5:D500" showDropDown="0" showInputMessage="0" showErrorMessage="1" allowBlank="1" errorTitle="Not in the list" error="Pick a value from the list" type="list">
      <formula1>"UPI,Cash,Card"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Daily expense tracker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each spend in a new row under the last one (rows 5 to 500 are counted). Category and Paid by have drop-downs.</t>
        </is>
      </c>
    </row>
    <row r="8">
      <c r="A8" t="inlineStr">
        <is>
          <t>Change H4 to any date of another month to see that month.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2026-10-16T19:35:53Z</dcterms:created>
  <dcterms:modified xmlns:dcterms="http://purl.org/dc/terms/" xmlns:xsi="http://www.w3.org/2001/XMLSchema-instance" xsi:type="dcterms:W3CDTF">2026-10-16T19:35:53Z</dcterms:modified>
</cp:coreProperties>
</file>