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hata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"/>
    <numFmt numFmtId="166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2" borderId="1" pivotButton="0" quotePrefix="0" xfId="0"/>
    <xf numFmtId="166" fontId="0" fillId="4" borderId="1" pivotButton="0" quotePrefix="0" xfId="0"/>
    <xf numFmtId="0" fontId="0" fillId="0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ont>
        <b val="1"/>
        <color rgb="009C0006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9" customWidth="1" min="3" max="3"/>
    <col width="11" customWidth="1" min="4" max="4"/>
    <col width="11" customWidth="1" min="5" max="5"/>
    <col width="13" customWidth="1" min="6" max="6"/>
    <col width="3" customWidth="1" min="7" max="7"/>
    <col width="22" customWidth="1" min="8" max="8"/>
    <col width="13" customWidth="1" min="9" max="9"/>
    <col width="12" customWidth="1" min="10" max="10"/>
    <col width="12" customWidth="1" min="11" max="11"/>
    <col width="15" customWidth="1" min="12" max="12"/>
    <col width="12" customWidth="1" min="13" max="13"/>
  </cols>
  <sheetData>
    <row r="1">
      <c r="A1" s="1" t="inlineStr">
        <is>
          <t>Customer Credit (Khata) Book (Raja's kirana shop, Solapur)</t>
        </is>
      </c>
    </row>
    <row r="2">
      <c r="A2" s="2" t="inlineStr">
        <is>
          <t>Made-up customers and amounts. Credit = goods given on credit; Payment = money received.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4">
      <c r="A4" s="3" t="inlineStr">
        <is>
          <t>Remind above (₹)</t>
        </is>
      </c>
      <c r="B4" s="5" t="n">
        <v>3000</v>
      </c>
    </row>
    <row r="6">
      <c r="A6" s="6" t="inlineStr">
        <is>
          <t>Date</t>
        </is>
      </c>
      <c r="B6" s="6" t="inlineStr">
        <is>
          <t>Customer</t>
        </is>
      </c>
      <c r="C6" s="6" t="inlineStr">
        <is>
          <t>Type</t>
        </is>
      </c>
      <c r="D6" s="6" t="inlineStr">
        <is>
          <t>Amount (₹)</t>
        </is>
      </c>
      <c r="E6" s="6" t="inlineStr">
        <is>
          <t>+ / − (₹)</t>
        </is>
      </c>
      <c r="F6" s="6" t="inlineStr">
        <is>
          <t>Customer balance (₹)</t>
        </is>
      </c>
      <c r="H6" s="6" t="inlineStr">
        <is>
          <t>Customer</t>
        </is>
      </c>
      <c r="I6" s="6" t="inlineStr">
        <is>
          <t>Credit given (₹)</t>
        </is>
      </c>
      <c r="J6" s="6" t="inlineStr">
        <is>
          <t>Paid back (₹)</t>
        </is>
      </c>
      <c r="K6" s="6" t="inlineStr">
        <is>
          <t>Balance (₹)</t>
        </is>
      </c>
      <c r="L6" s="6" t="inlineStr">
        <is>
          <t>Days since last payment</t>
        </is>
      </c>
      <c r="M6" s="6" t="inlineStr">
        <is>
          <t>Status</t>
        </is>
      </c>
    </row>
    <row r="7">
      <c r="A7" s="4" t="n">
        <v>46266</v>
      </c>
      <c r="B7" s="7" t="inlineStr">
        <is>
          <t>Shahrukh</t>
        </is>
      </c>
      <c r="C7" s="7" t="inlineStr">
        <is>
          <t>Credit</t>
        </is>
      </c>
      <c r="D7" s="5" t="n">
        <v>1200</v>
      </c>
      <c r="E7" s="8">
        <f>IF(C7="Credit",D7,-D7)</f>
        <v/>
      </c>
      <c r="F7" s="8">
        <f>SUMIF($B$7:B7,B7,$E$7:E7)</f>
        <v/>
      </c>
      <c r="H7" s="9" t="inlineStr">
        <is>
          <t>Shahrukh</t>
        </is>
      </c>
      <c r="I7" s="8">
        <f>SUMIFS($D$7:$D$19,$B$7:$B$19,H7,$C$7:$C$19,"Credit")</f>
        <v/>
      </c>
      <c r="J7" s="8">
        <f>SUMIFS($D$7:$D$19,$B$7:$B$19,H7,$C$7:$C$19,"Payment")</f>
        <v/>
      </c>
      <c r="K7" s="8">
        <f>I7-J7</f>
        <v/>
      </c>
      <c r="L7" s="10">
        <f>IF(J7=0,"No payment yet",$B$3-_xlfn.MAXIFS($A$7:$A$19,$B$7:$B$19,H7,$C$7:$C$19,"Payment"))</f>
        <v/>
      </c>
      <c r="M7" s="11">
        <f>IF(K7&gt;=$B$4,"Remind now",IF(K7&gt;0,"Pending","Clear"))</f>
        <v/>
      </c>
    </row>
    <row r="8">
      <c r="A8" s="4" t="n">
        <v>46268</v>
      </c>
      <c r="B8" s="7" t="inlineStr">
        <is>
          <t>Zoya</t>
        </is>
      </c>
      <c r="C8" s="7" t="inlineStr">
        <is>
          <t>Credit</t>
        </is>
      </c>
      <c r="D8" s="5" t="n">
        <v>850</v>
      </c>
      <c r="E8" s="8">
        <f>IF(C8="Credit",D8,-D8)</f>
        <v/>
      </c>
      <c r="F8" s="8">
        <f>SUMIF($B$7:B8,B8,$E$7:E8)</f>
        <v/>
      </c>
      <c r="H8" s="9" t="inlineStr">
        <is>
          <t>Zoya</t>
        </is>
      </c>
      <c r="I8" s="8">
        <f>SUMIFS($D$7:$D$19,$B$7:$B$19,H8,$C$7:$C$19,"Credit")</f>
        <v/>
      </c>
      <c r="J8" s="8">
        <f>SUMIFS($D$7:$D$19,$B$7:$B$19,H8,$C$7:$C$19,"Payment")</f>
        <v/>
      </c>
      <c r="K8" s="8">
        <f>I8-J8</f>
        <v/>
      </c>
      <c r="L8" s="10">
        <f>IF(J8=0,"No payment yet",$B$3-_xlfn.MAXIFS($A$7:$A$19,$B$7:$B$19,H8,$C$7:$C$19,"Payment"))</f>
        <v/>
      </c>
      <c r="M8" s="11">
        <f>IF(K8&gt;=$B$4,"Remind now",IF(K8&gt;0,"Pending","Clear"))</f>
        <v/>
      </c>
    </row>
    <row r="9">
      <c r="A9" s="4" t="n">
        <v>46270</v>
      </c>
      <c r="B9" s="7" t="inlineStr">
        <is>
          <t>Salman</t>
        </is>
      </c>
      <c r="C9" s="7" t="inlineStr">
        <is>
          <t>Credit</t>
        </is>
      </c>
      <c r="D9" s="5" t="n">
        <v>2300</v>
      </c>
      <c r="E9" s="8">
        <f>IF(C9="Credit",D9,-D9)</f>
        <v/>
      </c>
      <c r="F9" s="8">
        <f>SUMIF($B$7:B9,B9,$E$7:E9)</f>
        <v/>
      </c>
      <c r="H9" s="9" t="inlineStr">
        <is>
          <t>Salman</t>
        </is>
      </c>
      <c r="I9" s="8">
        <f>SUMIFS($D$7:$D$19,$B$7:$B$19,H9,$C$7:$C$19,"Credit")</f>
        <v/>
      </c>
      <c r="J9" s="8">
        <f>SUMIFS($D$7:$D$19,$B$7:$B$19,H9,$C$7:$C$19,"Payment")</f>
        <v/>
      </c>
      <c r="K9" s="8">
        <f>I9-J9</f>
        <v/>
      </c>
      <c r="L9" s="10">
        <f>IF(J9=0,"No payment yet",$B$3-_xlfn.MAXIFS($A$7:$A$19,$B$7:$B$19,H9,$C$7:$C$19,"Payment"))</f>
        <v/>
      </c>
      <c r="M9" s="11">
        <f>IF(K9&gt;=$B$4,"Remind now",IF(K9&gt;0,"Pending","Clear"))</f>
        <v/>
      </c>
    </row>
    <row r="10">
      <c r="A10" s="4" t="n">
        <v>46275</v>
      </c>
      <c r="B10" s="7" t="inlineStr">
        <is>
          <t>Shahrukh</t>
        </is>
      </c>
      <c r="C10" s="7" t="inlineStr">
        <is>
          <t>Payment</t>
        </is>
      </c>
      <c r="D10" s="5" t="n">
        <v>1200</v>
      </c>
      <c r="E10" s="8">
        <f>IF(C10="Credit",D10,-D10)</f>
        <v/>
      </c>
      <c r="F10" s="8">
        <f>SUMIF($B$7:B10,B10,$E$7:E10)</f>
        <v/>
      </c>
      <c r="H10" s="9" t="inlineStr">
        <is>
          <t>Ravina</t>
        </is>
      </c>
      <c r="I10" s="8">
        <f>SUMIFS($D$7:$D$19,$B$7:$B$19,H10,$C$7:$C$19,"Credit")</f>
        <v/>
      </c>
      <c r="J10" s="8">
        <f>SUMIFS($D$7:$D$19,$B$7:$B$19,H10,$C$7:$C$19,"Payment")</f>
        <v/>
      </c>
      <c r="K10" s="8">
        <f>I10-J10</f>
        <v/>
      </c>
      <c r="L10" s="10">
        <f>IF(J10=0,"No payment yet",$B$3-_xlfn.MAXIFS($A$7:$A$19,$B$7:$B$19,H10,$C$7:$C$19,"Payment"))</f>
        <v/>
      </c>
      <c r="M10" s="11">
        <f>IF(K10&gt;=$B$4,"Remind now",IF(K10&gt;0,"Pending","Clear"))</f>
        <v/>
      </c>
    </row>
    <row r="11">
      <c r="A11" s="4" t="n">
        <v>46277</v>
      </c>
      <c r="B11" s="7" t="inlineStr">
        <is>
          <t>Ravina</t>
        </is>
      </c>
      <c r="C11" s="7" t="inlineStr">
        <is>
          <t>Credit</t>
        </is>
      </c>
      <c r="D11" s="5" t="n">
        <v>640</v>
      </c>
      <c r="E11" s="8">
        <f>IF(C11="Credit",D11,-D11)</f>
        <v/>
      </c>
      <c r="F11" s="8">
        <f>SUMIF($B$7:B11,B11,$E$7:E11)</f>
        <v/>
      </c>
      <c r="H11" s="12" t="inlineStr">
        <is>
          <t>Total</t>
        </is>
      </c>
      <c r="I11" s="13">
        <f>SUM(I7:I10)</f>
        <v/>
      </c>
      <c r="J11" s="13">
        <f>SUM(J7:J10)</f>
        <v/>
      </c>
      <c r="K11" s="13">
        <f>SUM(K7:K10)</f>
        <v/>
      </c>
    </row>
    <row r="12">
      <c r="A12" s="4" t="n">
        <v>46283</v>
      </c>
      <c r="B12" s="7" t="inlineStr">
        <is>
          <t>Zoya</t>
        </is>
      </c>
      <c r="C12" s="7" t="inlineStr">
        <is>
          <t>Credit</t>
        </is>
      </c>
      <c r="D12" s="5" t="n">
        <v>1100</v>
      </c>
      <c r="E12" s="8">
        <f>IF(C12="Credit",D12,-D12)</f>
        <v/>
      </c>
      <c r="F12" s="8">
        <f>SUMIF($B$7:B12,B12,$E$7:E12)</f>
        <v/>
      </c>
    </row>
    <row r="13">
      <c r="A13" s="4" t="n">
        <v>46287</v>
      </c>
      <c r="B13" s="7" t="inlineStr">
        <is>
          <t>Salman</t>
        </is>
      </c>
      <c r="C13" s="7" t="inlineStr">
        <is>
          <t>Credit</t>
        </is>
      </c>
      <c r="D13" s="5" t="n">
        <v>1750</v>
      </c>
      <c r="E13" s="8">
        <f>IF(C13="Credit",D13,-D13)</f>
        <v/>
      </c>
      <c r="F13" s="8">
        <f>SUMIF($B$7:B13,B13,$E$7:E13)</f>
        <v/>
      </c>
      <c r="H13" s="9" t="inlineStr">
        <is>
          <t>Credit given in October</t>
        </is>
      </c>
      <c r="K13" s="8">
        <f>SUMIFS(D7:D19,C7:C19,"Credit",A7:A19,"&gt;="&amp;DATE(2026,10,1))</f>
        <v/>
      </c>
    </row>
    <row r="14">
      <c r="A14" s="4" t="n">
        <v>46290</v>
      </c>
      <c r="B14" s="7" t="inlineStr">
        <is>
          <t>Zoya</t>
        </is>
      </c>
      <c r="C14" s="7" t="inlineStr">
        <is>
          <t>Payment</t>
        </is>
      </c>
      <c r="D14" s="5" t="n">
        <v>1000</v>
      </c>
      <c r="E14" s="8">
        <f>IF(C14="Credit",D14,-D14)</f>
        <v/>
      </c>
      <c r="F14" s="8">
        <f>SUMIF($B$7:B14,B14,$E$7:E14)</f>
        <v/>
      </c>
      <c r="H14" s="9" t="inlineStr">
        <is>
          <t>Biggest balance</t>
        </is>
      </c>
      <c r="K14" s="11">
        <f>INDEX(H7:H10,MATCH(MAX(K7:K10),K7:K10,0))</f>
        <v/>
      </c>
    </row>
    <row r="15">
      <c r="A15" s="4" t="n">
        <v>46297</v>
      </c>
      <c r="B15" s="7" t="inlineStr">
        <is>
          <t>Shahrukh</t>
        </is>
      </c>
      <c r="C15" s="7" t="inlineStr">
        <is>
          <t>Credit</t>
        </is>
      </c>
      <c r="D15" s="5" t="n">
        <v>980</v>
      </c>
      <c r="E15" s="8">
        <f>IF(C15="Credit",D15,-D15)</f>
        <v/>
      </c>
      <c r="F15" s="8">
        <f>SUMIF($B$7:B15,B15,$E$7:E15)</f>
        <v/>
      </c>
    </row>
    <row r="16">
      <c r="A16" s="4" t="n">
        <v>46300</v>
      </c>
      <c r="B16" s="7" t="inlineStr">
        <is>
          <t>Salman</t>
        </is>
      </c>
      <c r="C16" s="7" t="inlineStr">
        <is>
          <t>Payment</t>
        </is>
      </c>
      <c r="D16" s="5" t="n">
        <v>1500</v>
      </c>
      <c r="E16" s="8">
        <f>IF(C16="Credit",D16,-D16)</f>
        <v/>
      </c>
      <c r="F16" s="8">
        <f>SUMIF($B$7:B16,B16,$E$7:E16)</f>
        <v/>
      </c>
    </row>
    <row r="17">
      <c r="A17" s="4" t="n">
        <v>46303</v>
      </c>
      <c r="B17" s="7" t="inlineStr">
        <is>
          <t>Ravina</t>
        </is>
      </c>
      <c r="C17" s="7" t="inlineStr">
        <is>
          <t>Credit</t>
        </is>
      </c>
      <c r="D17" s="5" t="n">
        <v>720</v>
      </c>
      <c r="E17" s="8">
        <f>IF(C17="Credit",D17,-D17)</f>
        <v/>
      </c>
      <c r="F17" s="8">
        <f>SUMIF($B$7:B17,B17,$E$7:E17)</f>
        <v/>
      </c>
    </row>
    <row r="18">
      <c r="A18" s="4" t="n">
        <v>46307</v>
      </c>
      <c r="B18" s="7" t="inlineStr">
        <is>
          <t>Salman</t>
        </is>
      </c>
      <c r="C18" s="7" t="inlineStr">
        <is>
          <t>Credit</t>
        </is>
      </c>
      <c r="D18" s="5" t="n">
        <v>1350</v>
      </c>
      <c r="E18" s="8">
        <f>IF(C18="Credit",D18,-D18)</f>
        <v/>
      </c>
      <c r="F18" s="8">
        <f>SUMIF($B$7:B18,B18,$E$7:E18)</f>
        <v/>
      </c>
    </row>
    <row r="19">
      <c r="A19" s="4" t="n">
        <v>46309</v>
      </c>
      <c r="B19" s="7" t="inlineStr">
        <is>
          <t>Zoya</t>
        </is>
      </c>
      <c r="C19" s="7" t="inlineStr">
        <is>
          <t>Credit</t>
        </is>
      </c>
      <c r="D19" s="5" t="n">
        <v>430</v>
      </c>
      <c r="E19" s="8">
        <f>IF(C19="Credit",D19,-D19)</f>
        <v/>
      </c>
      <c r="F19" s="8">
        <f>SUMIF($B$7:B19,B19,$E$7:E19)</f>
        <v/>
      </c>
    </row>
  </sheetData>
  <conditionalFormatting sqref="A7:F200">
    <cfRule type="expression" priority="1" dxfId="0">
      <formula>$C7="Payment"</formula>
    </cfRule>
  </conditionalFormatting>
  <conditionalFormatting sqref="M7:M10">
    <cfRule type="cellIs" priority="2" operator="equal" dxfId="1">
      <formula>"Remind now"</formula>
    </cfRule>
    <cfRule type="cellIs" priority="3" operator="equal" dxfId="0">
      <formula>"Clear"</formula>
    </cfRule>
  </conditionalFormatting>
  <dataValidations count="2">
    <dataValidation sqref="B7:B200" showDropDown="0" showInputMessage="0" showErrorMessage="1" allowBlank="1" errorTitle="Not in the list" error="Pick a value from the list" type="list">
      <formula1>"Shahrukh,Zoya,Salman,Ravina"</formula1>
    </dataValidation>
    <dataValidation sqref="C7:C200" showDropDown="0" showInputMessage="0" showErrorMessage="1" allowBlank="1" errorTitle="Not in the list" error="Pick a value from the list" type="list">
      <formula1>"Credit,Payment"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Customer credit (khata) book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every transaction as a new row: Credit when goods go on credit, Payment when money comes in. Add new customers to the drop-down list (Data &gt; Data Validation) and to the summary table.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