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166" fontId="0" fillId="4" borderId="1" pivotButton="0" quotePrefix="0" xfId="0"/>
    <xf numFmtId="0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3" fillId="5" borderId="1" pivotButton="0" quotePrefix="0" xfId="0"/>
    <xf numFmtId="9" fontId="0" fillId="2" borderId="1" pivotButton="0" quotePrefix="0" xfId="0"/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  <dxf>
      <fill>
        <patternFill patternType="solid">
          <fgColor rgb="00C6EFCE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3" customWidth="1" min="4" max="4"/>
    <col width="13" customWidth="1" min="5" max="5"/>
    <col width="12" customWidth="1" min="6" max="6"/>
    <col width="10" customWidth="1" min="7" max="7"/>
    <col width="11" customWidth="1" min="8" max="8"/>
    <col width="11" customWidth="1" min="9" max="9"/>
    <col width="3" customWidth="1" min="10" max="10"/>
    <col width="22" customWidth="1" min="11" max="11"/>
    <col width="13" customWidth="1" min="12" max="12"/>
  </cols>
  <sheetData>
    <row r="1">
      <c r="A1" s="1" t="inlineStr">
        <is>
          <t>Credit Card Bill Tracker (Amir, Nagpur)</t>
        </is>
      </c>
    </row>
    <row r="2">
      <c r="A2" s="2" t="inlineStr">
        <is>
          <t>Made-up cards, limits and bills. Type the total due from each statement and what you have paid.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Card</t>
        </is>
      </c>
      <c r="B5" s="5" t="inlineStr">
        <is>
          <t>Credit limit (₹)</t>
        </is>
      </c>
      <c r="C5" s="5" t="inlineStr">
        <is>
          <t>Due date</t>
        </is>
      </c>
      <c r="D5" s="5" t="inlineStr">
        <is>
          <t>Total due (₹)</t>
        </is>
      </c>
      <c r="E5" s="5" t="inlineStr">
        <is>
          <t>Paid so far (₹)</t>
        </is>
      </c>
      <c r="F5" s="5" t="inlineStr">
        <is>
          <t>Pending (₹)</t>
        </is>
      </c>
      <c r="G5" s="5" t="inlineStr">
        <is>
          <t>Days to due</t>
        </is>
      </c>
      <c r="H5" s="5" t="inlineStr">
        <is>
          <t>Utilisation</t>
        </is>
      </c>
      <c r="I5" s="5" t="inlineStr">
        <is>
          <t>Status</t>
        </is>
      </c>
      <c r="K5" s="6" t="inlineStr">
        <is>
          <t>Summary</t>
        </is>
      </c>
      <c r="L5" s="7" t="inlineStr"/>
    </row>
    <row r="6">
      <c r="A6" s="8" t="inlineStr">
        <is>
          <t>Card A</t>
        </is>
      </c>
      <c r="B6" s="9" t="n">
        <v>150000</v>
      </c>
      <c r="C6" s="4" t="n">
        <v>46315</v>
      </c>
      <c r="D6" s="9" t="n">
        <v>42300</v>
      </c>
      <c r="E6" s="9" t="n">
        <v>0</v>
      </c>
      <c r="F6" s="10">
        <f>D6-E6</f>
        <v/>
      </c>
      <c r="G6" s="11">
        <f>C6-$B$3</f>
        <v/>
      </c>
      <c r="H6" s="12">
        <f>D6/B6</f>
        <v/>
      </c>
      <c r="I6" s="11">
        <f>IF(F6=0,"Paid",IF(G6&lt;0,"Overdue",IF(G6&lt;=5,"Pay now","Upcoming")))</f>
        <v/>
      </c>
      <c r="K6" s="8" t="inlineStr">
        <is>
          <t>Total still to pay</t>
        </is>
      </c>
      <c r="L6" s="10">
        <f>F10</f>
        <v/>
      </c>
    </row>
    <row r="7">
      <c r="A7" s="8" t="inlineStr">
        <is>
          <t>Card B</t>
        </is>
      </c>
      <c r="B7" s="9" t="n">
        <v>80000</v>
      </c>
      <c r="C7" s="4" t="n">
        <v>46320</v>
      </c>
      <c r="D7" s="9" t="n">
        <v>31200</v>
      </c>
      <c r="E7" s="9" t="n">
        <v>31200</v>
      </c>
      <c r="F7" s="10">
        <f>D7-E7</f>
        <v/>
      </c>
      <c r="G7" s="11">
        <f>C7-$B$3</f>
        <v/>
      </c>
      <c r="H7" s="12">
        <f>D7/B7</f>
        <v/>
      </c>
      <c r="I7" s="11">
        <f>IF(F7=0,"Paid",IF(G7&lt;0,"Overdue",IF(G7&lt;=5,"Pay now","Upcoming")))</f>
        <v/>
      </c>
      <c r="K7" s="8" t="inlineStr">
        <is>
          <t>Overdue cards</t>
        </is>
      </c>
      <c r="L7" s="11">
        <f>COUNTIF(I6:I9,"Overdue")</f>
        <v/>
      </c>
    </row>
    <row r="8">
      <c r="A8" s="8" t="inlineStr">
        <is>
          <t>Card C</t>
        </is>
      </c>
      <c r="B8" s="9" t="n">
        <v>50000</v>
      </c>
      <c r="C8" s="4" t="n">
        <v>46310</v>
      </c>
      <c r="D8" s="9" t="n">
        <v>8400</v>
      </c>
      <c r="E8" s="9" t="n">
        <v>4000</v>
      </c>
      <c r="F8" s="10">
        <f>D8-E8</f>
        <v/>
      </c>
      <c r="G8" s="11">
        <f>C8-$B$3</f>
        <v/>
      </c>
      <c r="H8" s="12">
        <f>D8/B8</f>
        <v/>
      </c>
      <c r="I8" s="11">
        <f>IF(F8=0,"Paid",IF(G8&lt;0,"Overdue",IF(G8&lt;=5,"Pay now","Upcoming")))</f>
        <v/>
      </c>
      <c r="K8" s="8" t="inlineStr">
        <is>
          <t>Pay within 5 days</t>
        </is>
      </c>
      <c r="L8" s="10">
        <f>SUMIF(I6:I9,"Pay now",F6:F9)</f>
        <v/>
      </c>
    </row>
    <row r="9">
      <c r="A9" s="8" t="inlineStr">
        <is>
          <t>Card D</t>
        </is>
      </c>
      <c r="B9" s="9" t="n">
        <v>100000</v>
      </c>
      <c r="C9" s="4" t="n">
        <v>46328</v>
      </c>
      <c r="D9" s="9" t="n">
        <v>15600</v>
      </c>
      <c r="E9" s="9" t="n">
        <v>0</v>
      </c>
      <c r="F9" s="10">
        <f>D9-E9</f>
        <v/>
      </c>
      <c r="G9" s="11">
        <f>C9-$B$3</f>
        <v/>
      </c>
      <c r="H9" s="12">
        <f>D9/B9</f>
        <v/>
      </c>
      <c r="I9" s="11">
        <f>IF(F9=0,"Paid",IF(G9&lt;0,"Overdue",IF(G9&lt;=5,"Pay now","Upcoming")))</f>
        <v/>
      </c>
      <c r="K9" s="8" t="inlineStr">
        <is>
          <t>Highest utilisation</t>
        </is>
      </c>
      <c r="L9" s="11">
        <f>INDEX(A6:A9,MATCH(MAX(H6:H9),H6:H9,0))</f>
        <v/>
      </c>
    </row>
    <row r="10">
      <c r="A10" s="13" t="inlineStr">
        <is>
          <t>Total</t>
        </is>
      </c>
      <c r="B10" s="14">
        <f>SUM(B6:B9)</f>
        <v/>
      </c>
      <c r="D10" s="14">
        <f>SUM(D6:D9)</f>
        <v/>
      </c>
      <c r="E10" s="14">
        <f>SUM(E6:E9)</f>
        <v/>
      </c>
      <c r="F10" s="14">
        <f>SUM(F6:F9)</f>
        <v/>
      </c>
      <c r="H10" s="15">
        <f>D10/B10</f>
        <v/>
      </c>
      <c r="K10" s="8" t="inlineStr">
        <is>
          <t>Utilisation limit</t>
        </is>
      </c>
      <c r="L10" s="16" t="n">
        <v>0.3</v>
      </c>
    </row>
    <row r="11">
      <c r="K11" s="8" t="inlineStr">
        <is>
          <t>Cards above the limit</t>
        </is>
      </c>
      <c r="L11" s="11">
        <f>COUNTIF(H6:H9,"&gt;"&amp;L10)</f>
        <v/>
      </c>
    </row>
  </sheetData>
  <conditionalFormatting sqref="A6:I9">
    <cfRule type="expression" priority="1" dxfId="0" stopIfTrue="1">
      <formula>$I6="Overdue"</formula>
    </cfRule>
    <cfRule type="expression" priority="2" dxfId="1" stopIfTrue="1">
      <formula>$I6="Pay now"</formula>
    </cfRule>
    <cfRule type="expression" priority="3" dxfId="2">
      <formula>$I6="Paid"</formula>
    </cfRule>
  </conditionalFormatting>
  <conditionalFormatting sqref="H6:H9">
    <cfRule type="cellIs" priority="4" operator="greaterThan" dxfId="3">
      <formula>$L$10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Credit card bill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After each statement, type the total due and the due date. Type payments in column E. Status turns red when a due date has passed with money still pending.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2026-10-17T02:19:02Z</dcterms:created>
  <dcterms:modified xmlns:dcterms="http://purl.org/dc/terms/" xmlns:xsi="http://www.w3.org/2001/XMLSchema-instance" xsi:type="dcterms:W3CDTF">2026-10-17T02:19:02Z</dcterms:modified>
</cp:coreProperties>
</file>