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P log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0.0"/>
    <numFmt numFmtId="167" formatCode="0.0%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165" fontId="0" fillId="2" borderId="1" pivotButton="0" quotePrefix="0" xfId="0"/>
    <xf numFmtId="0" fontId="0" fillId="4" borderId="1" pivotButton="0" quotePrefix="0" xfId="0"/>
    <xf numFmtId="0" fontId="0" fillId="0" borderId="1" pivotButton="0" quotePrefix="0" xfId="0"/>
    <xf numFmtId="166" fontId="0" fillId="4" borderId="1" pivotButton="0" quotePrefix="0" xfId="0"/>
    <xf numFmtId="167" fontId="0" fillId="4" borderId="1" pivotButton="0" quotePrefix="0" xfId="0"/>
    <xf numFmtId="165" fontId="0" fillId="4" borderId="1" pivotButton="0" quotePrefix="0" xfId="0"/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DECEC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Systolic and diastolic</a:t>
            </a:r>
          </a:p>
        </rich>
      </tx>
    </title>
    <plotArea>
      <lineChart>
        <grouping val="standard"/>
        <ser>
          <idx val="0"/>
          <order val="0"/>
          <tx>
            <strRef>
              <f>'BP log'!C6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'BP log'!$A$7:$A$18</f>
            </numRef>
          </cat>
          <val>
            <numRef>
              <f>'BP log'!$C$7:$C$18</f>
            </numRef>
          </val>
        </ser>
        <ser>
          <idx val="1"/>
          <order val="1"/>
          <tx>
            <strRef>
              <f>'BP log'!D6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'BP log'!$A$7:$A$18</f>
            </numRef>
          </cat>
          <val>
            <numRef>
              <f>'BP log'!$D$7:$D$18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11</col>
      <colOff>0</colOff>
      <row>5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11" customWidth="1" min="3" max="3"/>
    <col width="11" customWidth="1" min="4" max="4"/>
    <col width="8" customWidth="1" min="5" max="5"/>
    <col width="8" customWidth="1" min="6" max="6"/>
    <col width="3" customWidth="1" min="7" max="7"/>
    <col width="24" customWidth="1" min="8" max="8"/>
    <col width="12" customWidth="1" min="9" max="9"/>
    <col width="11" customWidth="1" min="10" max="10"/>
  </cols>
  <sheetData>
    <row r="1">
      <c r="A1" s="1" t="inlineStr">
        <is>
          <t>Blood Pressure Log (Amir, Kolhapur)</t>
        </is>
      </c>
    </row>
    <row r="2">
      <c r="A2" s="2" t="inlineStr">
        <is>
          <t>Made-up readings. Type the limits your doctor gave you in B3 and B4. This sheet does not give medical advice.</t>
        </is>
      </c>
    </row>
    <row r="3">
      <c r="A3" s="3" t="inlineStr">
        <is>
          <t>Upper (systolic) limit</t>
        </is>
      </c>
      <c r="B3" s="4" t="n">
        <v>130</v>
      </c>
    </row>
    <row r="4">
      <c r="A4" s="3" t="inlineStr">
        <is>
          <t>Lower (diastolic) limit</t>
        </is>
      </c>
      <c r="B4" s="4" t="n">
        <v>80</v>
      </c>
    </row>
    <row r="6">
      <c r="A6" s="5" t="inlineStr">
        <is>
          <t>Date</t>
        </is>
      </c>
      <c r="B6" s="5" t="inlineStr">
        <is>
          <t>Time</t>
        </is>
      </c>
      <c r="C6" s="5" t="inlineStr">
        <is>
          <t>Systolic (upper)</t>
        </is>
      </c>
      <c r="D6" s="5" t="inlineStr">
        <is>
          <t>Diastolic (lower)</t>
        </is>
      </c>
      <c r="E6" s="5" t="inlineStr">
        <is>
          <t>Pulse</t>
        </is>
      </c>
      <c r="F6" s="5" t="inlineStr">
        <is>
          <t>Flag</t>
        </is>
      </c>
      <c r="H6" s="6" t="inlineStr">
        <is>
          <t>Summary</t>
        </is>
      </c>
      <c r="I6" s="6" t="inlineStr">
        <is>
          <t>Systolic</t>
        </is>
      </c>
      <c r="J6" s="6" t="inlineStr">
        <is>
          <t>Diastolic</t>
        </is>
      </c>
    </row>
    <row r="7">
      <c r="A7" s="7" t="n">
        <v>46305</v>
      </c>
      <c r="B7" s="4" t="inlineStr">
        <is>
          <t>Morning</t>
        </is>
      </c>
      <c r="C7" s="4" t="n">
        <v>132</v>
      </c>
      <c r="D7" s="4" t="n">
        <v>84</v>
      </c>
      <c r="E7" s="4" t="n">
        <v>78</v>
      </c>
      <c r="F7" s="8">
        <f>IF(OR(C7&gt;=$B$3,D7&gt;=$B$4),"High","OK")</f>
        <v/>
      </c>
      <c r="H7" s="9" t="inlineStr">
        <is>
          <t>Average (all)</t>
        </is>
      </c>
      <c r="I7" s="10">
        <f>AVERAGE(C7:C18)</f>
        <v/>
      </c>
      <c r="J7" s="10">
        <f>AVERAGE(D7:D18)</f>
        <v/>
      </c>
    </row>
    <row r="8">
      <c r="A8" s="7" t="n">
        <v>46305</v>
      </c>
      <c r="B8" s="4" t="inlineStr">
        <is>
          <t>Evening</t>
        </is>
      </c>
      <c r="C8" s="4" t="n">
        <v>126</v>
      </c>
      <c r="D8" s="4" t="n">
        <v>80</v>
      </c>
      <c r="E8" s="4" t="n">
        <v>74</v>
      </c>
      <c r="F8" s="8">
        <f>IF(OR(C8&gt;=$B$3,D8&gt;=$B$4),"High","OK")</f>
        <v/>
      </c>
      <c r="H8" s="9" t="inlineStr">
        <is>
          <t>Morning average</t>
        </is>
      </c>
      <c r="I8" s="10">
        <f>AVERAGEIFS(C7:C18,B7:B18,"Morning")</f>
        <v/>
      </c>
      <c r="J8" s="10">
        <f>AVERAGEIFS(D7:D18,B7:B18,"Morning")</f>
        <v/>
      </c>
    </row>
    <row r="9">
      <c r="A9" s="7" t="n">
        <v>46306</v>
      </c>
      <c r="B9" s="4" t="inlineStr">
        <is>
          <t>Morning</t>
        </is>
      </c>
      <c r="C9" s="4" t="n">
        <v>128</v>
      </c>
      <c r="D9" s="4" t="n">
        <v>82</v>
      </c>
      <c r="E9" s="4" t="n">
        <v>76</v>
      </c>
      <c r="F9" s="8">
        <f>IF(OR(C9&gt;=$B$3,D9&gt;=$B$4),"High","OK")</f>
        <v/>
      </c>
      <c r="H9" s="9" t="inlineStr">
        <is>
          <t>Evening average</t>
        </is>
      </c>
      <c r="I9" s="10">
        <f>AVERAGEIFS(C7:C18,B7:B18,"Evening")</f>
        <v/>
      </c>
      <c r="J9" s="10">
        <f>AVERAGEIFS(D7:D18,B7:B18,"Evening")</f>
        <v/>
      </c>
    </row>
    <row r="10">
      <c r="A10" s="7" t="n">
        <v>46306</v>
      </c>
      <c r="B10" s="4" t="inlineStr">
        <is>
          <t>Evening</t>
        </is>
      </c>
      <c r="C10" s="4" t="n">
        <v>122</v>
      </c>
      <c r="D10" s="4" t="n">
        <v>78</v>
      </c>
      <c r="E10" s="4" t="n">
        <v>72</v>
      </c>
      <c r="F10" s="8">
        <f>IF(OR(C10&gt;=$B$3,D10&gt;=$B$4),"High","OK")</f>
        <v/>
      </c>
      <c r="H10" s="9" t="inlineStr">
        <is>
          <t>Highest</t>
        </is>
      </c>
      <c r="I10" s="8">
        <f>MAX(C7:C18)</f>
        <v/>
      </c>
      <c r="J10" s="8">
        <f>MAX(D7:D18)</f>
        <v/>
      </c>
    </row>
    <row r="11">
      <c r="A11" s="7" t="n">
        <v>46307</v>
      </c>
      <c r="B11" s="4" t="inlineStr">
        <is>
          <t>Morning</t>
        </is>
      </c>
      <c r="C11" s="4" t="n">
        <v>136</v>
      </c>
      <c r="D11" s="4" t="n">
        <v>88</v>
      </c>
      <c r="E11" s="4" t="n">
        <v>80</v>
      </c>
      <c r="F11" s="8">
        <f>IF(OR(C11&gt;=$B$3,D11&gt;=$B$4),"High","OK")</f>
        <v/>
      </c>
      <c r="H11" s="9" t="inlineStr">
        <is>
          <t>Readings flagged High</t>
        </is>
      </c>
      <c r="I11" s="8">
        <f>COUNTIF(F7:F18,"High")</f>
        <v/>
      </c>
    </row>
    <row r="12">
      <c r="A12" s="7" t="n">
        <v>46307</v>
      </c>
      <c r="B12" s="4" t="inlineStr">
        <is>
          <t>Evening</t>
        </is>
      </c>
      <c r="C12" s="4" t="n">
        <v>124</v>
      </c>
      <c r="D12" s="4" t="n">
        <v>79</v>
      </c>
      <c r="E12" s="4" t="n">
        <v>73</v>
      </c>
      <c r="F12" s="8">
        <f>IF(OR(C12&gt;=$B$3,D12&gt;=$B$4),"High","OK")</f>
        <v/>
      </c>
      <c r="H12" s="9" t="inlineStr">
        <is>
          <t>Share flagged High</t>
        </is>
      </c>
      <c r="I12" s="11">
        <f>I11/COUNT(C7:C18)</f>
        <v/>
      </c>
    </row>
    <row r="13">
      <c r="A13" s="7" t="n">
        <v>46308</v>
      </c>
      <c r="B13" s="4" t="inlineStr">
        <is>
          <t>Morning</t>
        </is>
      </c>
      <c r="C13" s="4" t="n">
        <v>129</v>
      </c>
      <c r="D13" s="4" t="n">
        <v>79</v>
      </c>
      <c r="E13" s="4" t="n">
        <v>75</v>
      </c>
      <c r="F13" s="8">
        <f>IF(OR(C13&gt;=$B$3,D13&gt;=$B$4),"High","OK")</f>
        <v/>
      </c>
      <c r="H13" s="9" t="inlineStr">
        <is>
          <t>Date of highest upper</t>
        </is>
      </c>
      <c r="I13" s="12">
        <f>INDEX(A7:A18,MATCH(MAX(C7:C18),C7:C18,0))</f>
        <v/>
      </c>
    </row>
    <row r="14">
      <c r="A14" s="7" t="n">
        <v>46308</v>
      </c>
      <c r="B14" s="4" t="inlineStr">
        <is>
          <t>Evening</t>
        </is>
      </c>
      <c r="C14" s="4" t="n">
        <v>120</v>
      </c>
      <c r="D14" s="4" t="n">
        <v>76</v>
      </c>
      <c r="E14" s="4" t="n">
        <v>70</v>
      </c>
      <c r="F14" s="8">
        <f>IF(OR(C14&gt;=$B$3,D14&gt;=$B$4),"High","OK")</f>
        <v/>
      </c>
      <c r="H14" s="9" t="inlineStr">
        <is>
          <t>Average pulse</t>
        </is>
      </c>
      <c r="I14" s="10">
        <f>AVERAGE(E7:E18)</f>
        <v/>
      </c>
    </row>
    <row r="15">
      <c r="A15" s="7" t="n">
        <v>46309</v>
      </c>
      <c r="B15" s="4" t="inlineStr">
        <is>
          <t>Morning</t>
        </is>
      </c>
      <c r="C15" s="4" t="n">
        <v>134</v>
      </c>
      <c r="D15" s="4" t="n">
        <v>86</v>
      </c>
      <c r="E15" s="4" t="n">
        <v>79</v>
      </c>
      <c r="F15" s="8">
        <f>IF(OR(C15&gt;=$B$3,D15&gt;=$B$4),"High","OK")</f>
        <v/>
      </c>
    </row>
    <row r="16">
      <c r="A16" s="7" t="n">
        <v>46309</v>
      </c>
      <c r="B16" s="4" t="inlineStr">
        <is>
          <t>Evening</t>
        </is>
      </c>
      <c r="C16" s="4" t="n">
        <v>127</v>
      </c>
      <c r="D16" s="4" t="n">
        <v>81</v>
      </c>
      <c r="E16" s="4" t="n">
        <v>74</v>
      </c>
      <c r="F16" s="8">
        <f>IF(OR(C16&gt;=$B$3,D16&gt;=$B$4),"High","OK")</f>
        <v/>
      </c>
    </row>
    <row r="17">
      <c r="A17" s="7" t="n">
        <v>46310</v>
      </c>
      <c r="B17" s="4" t="inlineStr">
        <is>
          <t>Morning</t>
        </is>
      </c>
      <c r="C17" s="4" t="n">
        <v>126</v>
      </c>
      <c r="D17" s="4" t="n">
        <v>78</v>
      </c>
      <c r="E17" s="4" t="n">
        <v>72</v>
      </c>
      <c r="F17" s="8">
        <f>IF(OR(C17&gt;=$B$3,D17&gt;=$B$4),"High","OK")</f>
        <v/>
      </c>
    </row>
    <row r="18">
      <c r="A18" s="7" t="n">
        <v>46310</v>
      </c>
      <c r="B18" s="4" t="inlineStr">
        <is>
          <t>Evening</t>
        </is>
      </c>
      <c r="C18" s="4" t="n">
        <v>119</v>
      </c>
      <c r="D18" s="4" t="n">
        <v>75</v>
      </c>
      <c r="E18" s="4" t="n">
        <v>70</v>
      </c>
      <c r="F18" s="8">
        <f>IF(OR(C18&gt;=$B$3,D18&gt;=$B$4),"High","OK")</f>
        <v/>
      </c>
    </row>
  </sheetData>
  <conditionalFormatting sqref="C7:C200">
    <cfRule type="cellIs" priority="1" operator="greaterThanOrEqual" dxfId="0">
      <formula>$B$3</formula>
    </cfRule>
  </conditionalFormatting>
  <conditionalFormatting sqref="D7:D200">
    <cfRule type="cellIs" priority="2" operator="greaterThanOrEqual" dxfId="0">
      <formula>$B$4</formula>
    </cfRule>
  </conditionalFormatting>
  <conditionalFormatting sqref="F7:F200">
    <cfRule type="cellIs" priority="3" operator="equal" dxfId="1">
      <formula>"OK"</formula>
    </cfRule>
  </conditionalFormatting>
  <dataValidations count="1">
    <dataValidation sqref="B7:B200" showDropDown="0" showInputMessage="0" showErrorMessage="1" allowBlank="1" errorTitle="Not in the list" error="Pick a value from the list" type="list">
      <formula1>"Morning,Evening"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Blood pressure log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Sit quietly for a few minutes before each reading and measure at about the same times each day. Show the log to your doctor; the limits in B3 and B4 should come from them.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2026-10-17T02:19:02Z</dcterms:created>
  <dcterms:modified xmlns:dcterms="http://purl.org/dc/terms/" xmlns:xsi="http://www.w3.org/2001/XMLSchema-instance" xsi:type="dcterms:W3CDTF">2026-10-17T02:19:02Z</dcterms:modified>
</cp:coreProperties>
</file>