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  <sheet xmlns:r="http://schemas.openxmlformats.org/officeDocument/2006/relationships" name="How to read" sheetId="4" state="visible" r:id="rId4"/>
  </sheets>
  <definedNames>
    <definedName name="_xlnm.Print_Area" localSheetId="0">'Dashboard'!$A$1:$R$40</definedName>
    <definedName name="_xlnm.Print_Titles" localSheetId="1">'Data'!$1:$2</definedName>
  </definedNames>
  <calcPr calcId="124519" calcMode="auto" fullCalcOnLoad="1"/>
</workbook>
</file>

<file path=xl/styles.xml><?xml version="1.0" encoding="utf-8"?>
<styleSheet xmlns="http://schemas.openxmlformats.org/spreadsheetml/2006/main">
  <numFmts count="2">
    <numFmt numFmtId="164" formatCode="₹#,##0"/>
    <numFmt numFmtId="165" formatCode="0.0%"/>
  </numFmts>
  <fonts count="15">
    <font>
      <name val="Calibri"/>
      <family val="2"/>
      <color theme="1"/>
      <sz val="11"/>
      <scheme val="minor"/>
    </font>
    <font>
      <name val="Calibri"/>
      <i val="1"/>
      <color rgb="005C4A1F"/>
      <sz val="11"/>
    </font>
    <font>
      <name val="Calibri"/>
      <b val="1"/>
      <color rgb="00FFFFFF"/>
      <sz val="11"/>
    </font>
    <font>
      <name val="Calibri"/>
      <color rgb="001F2933"/>
      <sz val="11"/>
    </font>
    <font>
      <name val="Calibri"/>
      <b val="1"/>
      <color rgb="00FFFFFF"/>
      <sz val="10"/>
    </font>
    <font>
      <name val="Calibri"/>
      <b val="1"/>
      <color rgb="001F2933"/>
      <sz val="10"/>
    </font>
    <font>
      <name val="Calibri"/>
      <color rgb="001F2933"/>
      <sz val="10"/>
    </font>
    <font>
      <name val="Calibri"/>
      <b val="1"/>
      <color rgb="00FFFFFF"/>
      <sz val="20"/>
    </font>
    <font>
      <name val="Calibri"/>
      <i val="1"/>
      <color rgb="001F2933"/>
      <sz val="10"/>
    </font>
    <font>
      <name val="Calibri"/>
      <b val="1"/>
      <color rgb="000E6B6B"/>
      <sz val="14"/>
    </font>
    <font>
      <name val="Calibri"/>
      <b val="1"/>
      <color rgb="00FFFFFF"/>
      <sz val="12"/>
    </font>
    <font>
      <name val="Calibri"/>
      <b val="1"/>
      <color rgb="000E6B6B"/>
      <sz val="11"/>
    </font>
    <font>
      <name val="Calibri"/>
      <b val="1"/>
      <color rgb="001F2933"/>
      <sz val="11"/>
    </font>
    <font>
      <name val="Calibri"/>
      <b val="1"/>
      <i val="1"/>
      <color rgb="001F2933"/>
      <sz val="12"/>
    </font>
    <font>
      <name val="Calibri"/>
      <color rgb="001F2933"/>
      <sz val="12"/>
    </font>
  </fonts>
  <fills count="10">
    <fill>
      <patternFill/>
    </fill>
    <fill>
      <patternFill patternType="gray125"/>
    </fill>
    <fill>
      <patternFill patternType="solid">
        <fgColor rgb="00FFF8E7"/>
      </patternFill>
    </fill>
    <fill>
      <patternFill patternType="solid">
        <fgColor rgb="000E6B6B"/>
      </patternFill>
    </fill>
    <fill>
      <patternFill patternType="solid">
        <fgColor rgb="00FFF4D6"/>
      </patternFill>
    </fill>
    <fill>
      <patternFill patternType="solid">
        <fgColor rgb="00E8F5E9"/>
      </patternFill>
    </fill>
    <fill>
      <patternFill patternType="solid">
        <fgColor rgb="001F2933"/>
      </patternFill>
    </fill>
    <fill>
      <patternFill patternType="solid">
        <fgColor rgb="00F8FAFC"/>
      </patternFill>
    </fill>
    <fill>
      <patternFill patternType="solid">
        <fgColor rgb="00E7F6F6"/>
      </patternFill>
    </fill>
    <fill>
      <patternFill patternType="solid">
        <fgColor rgb="00C43B5A"/>
      </patternFill>
    </fill>
  </fills>
  <borders count="4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  <border>
      <left style="thin">
        <color rgb="00C43B5A"/>
      </left>
      <right style="thin">
        <color rgb="00C43B5A"/>
      </right>
      <top style="thin">
        <color rgb="00C43B5A"/>
      </top>
      <bottom style="thin">
        <color rgb="00C43B5A"/>
      </bottom>
    </border>
    <border>
      <left style="thin">
        <color rgb="00C43B5A"/>
      </left>
      <right style="thin">
        <color rgb="00C43B5A"/>
      </right>
      <top style="thin">
        <color rgb="00C43B5A"/>
      </top>
      <bottom style="medium">
        <color rgb="00C43B5A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7" fillId="3" borderId="0" applyAlignment="1" pivotButton="0" quotePrefix="0" xfId="0">
      <alignment horizontal="center" vertical="center" wrapText="1"/>
    </xf>
    <xf numFmtId="0" fontId="8" fillId="8" borderId="0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4" fillId="3" borderId="2" pivotButton="0" quotePrefix="0" xfId="0"/>
    <xf numFmtId="3" fontId="9" fillId="8" borderId="3" applyAlignment="1" pivotButton="0" quotePrefix="0" xfId="0">
      <alignment horizontal="center" vertical="center" wrapText="1"/>
    </xf>
    <xf numFmtId="0" fontId="0" fillId="8" borderId="3" pivotButton="0" quotePrefix="0" xfId="0"/>
    <xf numFmtId="164" fontId="9" fillId="8" borderId="3" applyAlignment="1" pivotButton="0" quotePrefix="0" xfId="0">
      <alignment horizontal="center" vertical="center" wrapText="1"/>
    </xf>
    <xf numFmtId="165" fontId="9" fillId="8" borderId="3" applyAlignment="1" pivotButton="0" quotePrefix="0" xfId="0">
      <alignment horizontal="center" vertical="center" wrapText="1"/>
    </xf>
    <xf numFmtId="0" fontId="10" fillId="3" borderId="0" applyAlignment="1" pivotButton="0" quotePrefix="0" xfId="0">
      <alignment horizontal="left" vertical="center" wrapText="1"/>
    </xf>
    <xf numFmtId="0" fontId="5" fillId="9" borderId="1" applyAlignment="1" pivotButton="0" quotePrefix="0" xfId="0">
      <alignment horizontal="center" vertical="center" wrapText="1"/>
    </xf>
    <xf numFmtId="0" fontId="0" fillId="9" borderId="1" pivotButton="0" quotePrefix="0" xfId="0"/>
    <xf numFmtId="0" fontId="11" fillId="8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164" fontId="12" fillId="5" borderId="1" applyAlignment="1" pivotButton="0" quotePrefix="0" xfId="0">
      <alignment horizontal="right" vertical="center"/>
    </xf>
    <xf numFmtId="0" fontId="1" fillId="2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3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0" fontId="1" fillId="0" borderId="0" pivotButton="0" quotePrefix="0" xfId="0"/>
    <xf numFmtId="0" fontId="4" fillId="6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left" vertical="center" wrapText="1"/>
    </xf>
    <xf numFmtId="164" fontId="6" fillId="5" borderId="1" applyAlignment="1" pivotButton="0" quotePrefix="0" xfId="0">
      <alignment horizontal="right" vertical="center"/>
    </xf>
    <xf numFmtId="3" fontId="6" fillId="5" borderId="1" applyAlignment="1" pivotButton="0" quotePrefix="0" xfId="0">
      <alignment horizontal="right" vertical="center"/>
    </xf>
    <xf numFmtId="165" fontId="6" fillId="5" borderId="1" applyAlignment="1" pivotButton="0" quotePrefix="0" xfId="0">
      <alignment horizontal="right" vertical="center"/>
    </xf>
    <xf numFmtId="0" fontId="13" fillId="2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Sales by month</a:t>
            </a:r>
          </a:p>
        </rich>
      </tx>
    </title>
    <plotArea>
      <lineChart>
        <grouping val="standard"/>
        <ser>
          <idx val="0"/>
          <order val="0"/>
          <tx>
            <strRef>
              <f>'Calc'!B12</f>
            </strRef>
          </tx>
          <spPr>
            <a:solidFill xmlns:a="http://schemas.openxmlformats.org/drawingml/2006/main">
              <a:srgbClr val="C43B5A"/>
            </a:solidFill>
            <a:ln xmlns:a="http://schemas.openxmlformats.org/drawingml/2006/main">
              <a:solidFill>
                <a:srgbClr val="C43B5A"/>
              </a:solidFill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C43B5A"/>
              </a:solidFill>
              <a:ln xmlns:a="http://schemas.openxmlformats.org/drawingml/2006/main">
                <a:solidFill>
                  <a:srgbClr val="C43B5A"/>
                </a:solidFill>
                <a:prstDash val="solid"/>
              </a:ln>
            </spPr>
          </marker>
          <cat>
            <numRef>
              <f>'Calc'!$A$13:$A$24</f>
            </numRef>
          </cat>
          <val>
            <numRef>
              <f>'Calc'!$B$13:$B$24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numFmt formatCode="₹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Sales by form and city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'Calc'!B44</f>
            </strRef>
          </tx>
          <spPr>
            <a:solidFill xmlns:a="http://schemas.openxmlformats.org/drawingml/2006/main">
              <a:srgbClr val="0E6B6B"/>
            </a:solidFill>
            <a:ln xmlns:a="http://schemas.openxmlformats.org/drawingml/2006/main">
              <a:solidFill>
                <a:srgbClr val="0E6B6B"/>
              </a:solidFill>
              <a:prstDash val="solid"/>
            </a:ln>
          </spPr>
          <cat>
            <numRef>
              <f>'Calc'!$A$45:$A$50</f>
            </numRef>
          </cat>
          <val>
            <numRef>
              <f>'Calc'!$B$45:$B$50</f>
            </numRef>
          </val>
        </ser>
        <ser>
          <idx val="1"/>
          <order val="1"/>
          <tx>
            <strRef>
              <f>'Calc'!C44</f>
            </strRef>
          </tx>
          <spPr>
            <a:solidFill xmlns:a="http://schemas.openxmlformats.org/drawingml/2006/main">
              <a:srgbClr val="C43B5A"/>
            </a:solidFill>
            <a:ln xmlns:a="http://schemas.openxmlformats.org/drawingml/2006/main">
              <a:solidFill>
                <a:srgbClr val="C43B5A"/>
              </a:solidFill>
              <a:prstDash val="solid"/>
            </a:ln>
          </spPr>
          <cat>
            <numRef>
              <f>'Calc'!$A$45:$A$50</f>
            </numRef>
          </cat>
          <val>
            <numRef>
              <f>'Calc'!$C$45:$C$50</f>
            </numRef>
          </val>
        </ser>
        <ser>
          <idx val="2"/>
          <order val="2"/>
          <tx>
            <strRef>
              <f>'Calc'!D44</f>
            </strRef>
          </tx>
          <spPr>
            <a:solidFill xmlns:a="http://schemas.openxmlformats.org/drawingml/2006/main">
              <a:srgbClr val="1D4E89"/>
            </a:solidFill>
            <a:ln xmlns:a="http://schemas.openxmlformats.org/drawingml/2006/main">
              <a:solidFill>
                <a:srgbClr val="1D4E89"/>
              </a:solidFill>
              <a:prstDash val="solid"/>
            </a:ln>
          </spPr>
          <cat>
            <numRef>
              <f>'Calc'!$A$45:$A$50</f>
            </numRef>
          </cat>
          <val>
            <numRef>
              <f>'Calc'!$D$45:$D$50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numFmt formatCode="₹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Sales by form</a:t>
            </a:r>
          </a:p>
        </rich>
      </tx>
    </title>
    <plotArea>
      <pieChart>
        <varyColors val="1"/>
        <ser>
          <idx val="0"/>
          <order val="0"/>
          <tx>
            <strRef>
              <f>'Calc'!B27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E6B6B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43B5A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1D4E89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4A35A"/>
              </a:solidFill>
              <a:ln xmlns:a="http://schemas.openxmlformats.org/drawingml/2006/main">
                <a:prstDash val="solid"/>
              </a:ln>
            </spPr>
          </dPt>
          <cat>
            <numRef>
              <f>'Calc'!$A$28:$A$30</f>
            </numRef>
          </cat>
          <val>
            <numRef>
              <f>'Calc'!$B$28:$B$30</f>
            </numRef>
          </val>
        </ser>
        <dLbls>
          <showVal val="0"/>
          <showCatName val="0"/>
          <showSerName val="0"/>
          <showPercent val="1"/>
        </dLbls>
        <firstSliceAng val="0"/>
      </pieChart>
    </plotArea>
    <legend>
      <legendPos val="b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Units and sales by plant</a:t>
            </a:r>
          </a:p>
        </rich>
      </tx>
    </title>
    <plotArea>
      <scatterChart>
        <scatterStyle val="marker"/>
        <ser>
          <idx val="0"/>
          <order val="0"/>
          <tx>
            <strRef>
              <f>'Calc'!C53</f>
            </strRef>
          </tx>
          <spPr>
            <a:solidFill xmlns:a="http://schemas.openxmlformats.org/drawingml/2006/main">
              <a:srgbClr val="0E6B6B"/>
            </a:solidFill>
            <a:ln xmlns:a="http://schemas.openxmlformats.org/drawingml/2006/main">
              <a:noFill/>
              <a:prstDash val="solid"/>
            </a:ln>
          </spPr>
          <marker>
            <symbol val="circle"/>
            <size val="10"/>
            <spPr>
              <a:solidFill xmlns:a="http://schemas.openxmlformats.org/drawingml/2006/main">
                <a:srgbClr val="0E6B6B"/>
              </a:solidFill>
              <a:ln xmlns:a="http://schemas.openxmlformats.org/drawingml/2006/main">
                <a:solidFill>
                  <a:srgbClr val="0E6B6B"/>
                </a:solidFill>
                <a:prstDash val="solid"/>
              </a:ln>
            </spPr>
          </marker>
          <xVal>
            <numRef>
              <f>'Calc'!$B$54:$B$61</f>
            </numRef>
          </xVal>
          <yVal>
            <numRef>
              <f>'Calc'!$C$54:$C$61</f>
            </numRef>
          </yVal>
          <smooth val="0"/>
        </ser>
        <axId val="10"/>
        <axId val="20"/>
      </scatterChart>
      <valAx>
        <axId val="10"/>
        <scaling>
          <orientation val="minMax"/>
          <min val="0"/>
        </scaling>
        <axPos val="l"/>
        <majorGridlines/>
        <numFmt formatCode="#,##0" sourceLinked="0"/>
        <majorTickMark val="none"/>
        <minorTickMark val="none"/>
        <crossAx val="20"/>
      </valAx>
      <valAx>
        <axId val="20"/>
        <scaling>
          <orientation val="minMax"/>
          <min val="0"/>
        </scaling>
        <axPos val="l"/>
        <majorGridlines/>
        <numFmt formatCode="₹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Sales and achievement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'Calc'!B64</f>
            </strRef>
          </tx>
          <spPr>
            <a:solidFill xmlns:a="http://schemas.openxmlformats.org/drawingml/2006/main">
              <a:srgbClr val="0E6B6B"/>
            </a:solidFill>
            <a:ln xmlns:a="http://schemas.openxmlformats.org/drawingml/2006/main">
              <a:solidFill>
                <a:srgbClr val="0E6B6B"/>
              </a:solidFill>
              <a:prstDash val="solid"/>
            </a:ln>
          </spPr>
          <cat>
            <numRef>
              <f>'Calc'!$A$65:$A$76</f>
            </numRef>
          </cat>
          <val>
            <numRef>
              <f>'Calc'!$B$65:$B$76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'Calc'!C64</f>
            </strRef>
          </tx>
          <spPr>
            <a:solidFill xmlns:a="http://schemas.openxmlformats.org/drawingml/2006/main">
              <a:srgbClr val="C43B5A"/>
            </a:solidFill>
            <a:ln xmlns:a="http://schemas.openxmlformats.org/drawingml/2006/main">
              <a:solidFill>
                <a:srgbClr val="C43B5A"/>
              </a:solidFill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C43B5A"/>
              </a:solidFill>
              <a:ln xmlns:a="http://schemas.openxmlformats.org/drawingml/2006/main">
                <a:solidFill>
                  <a:srgbClr val="C43B5A"/>
                </a:solidFill>
                <a:prstDash val="solid"/>
              </a:ln>
            </spPr>
          </marker>
          <cat>
            <numRef>
              <f>'Calc'!$A$65:$A$76</f>
            </numRef>
          </cat>
          <val>
            <numRef>
              <f>'Calc'!$C$65:$C$76</f>
            </numRef>
          </val>
        </ser>
        <axId val="10"/>
        <axId val="2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numFmt formatCode="₹#,##0" sourceLinked="0"/>
        <majorTickMark val="none"/>
        <minorTickMark val="none"/>
        <crossAx val="10"/>
        <crosses val="min"/>
      </valAx>
      <valAx>
        <axId val="200"/>
        <scaling>
          <orientation val="minMax"/>
          <min val="0"/>
        </scaling>
        <axPos val="l"/>
        <majorGridlines/>
        <numFmt formatCode="0.0%" sourceLinked="0"/>
        <majorTickMark val="none"/>
        <minorTickMark val="none"/>
        <crossAx val="10"/>
        <crosses val="max"/>
      </valAx>
    </plotArea>
    <legend>
      <legendPos val="b"/>
      <overlay val="0"/>
    </legend>
    <plotVisOnly val="1"/>
    <dispBlanksAs val="gap"/>
  </chart>
</chartSpace>
</file>

<file path=xl/charts/chart6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Sales and target by city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'Calc'!B3</f>
            </strRef>
          </tx>
          <spPr>
            <a:solidFill xmlns:a="http://schemas.openxmlformats.org/drawingml/2006/main">
              <a:srgbClr val="0E6B6B"/>
            </a:solidFill>
            <a:ln xmlns:a="http://schemas.openxmlformats.org/drawingml/2006/main">
              <a:solidFill>
                <a:srgbClr val="0E6B6B"/>
              </a:solidFill>
              <a:prstDash val="solid"/>
            </a:ln>
          </spPr>
          <cat>
            <numRef>
              <f>'Calc'!$A$4:$A$9</f>
            </numRef>
          </cat>
          <val>
            <numRef>
              <f>'Calc'!$B$4:$B$9</f>
            </numRef>
          </val>
        </ser>
        <ser>
          <idx val="1"/>
          <order val="1"/>
          <tx>
            <strRef>
              <f>'Calc'!C3</f>
            </strRef>
          </tx>
          <spPr>
            <a:solidFill xmlns:a="http://schemas.openxmlformats.org/drawingml/2006/main">
              <a:srgbClr val="C43B5A"/>
            </a:solidFill>
            <a:ln xmlns:a="http://schemas.openxmlformats.org/drawingml/2006/main">
              <a:solidFill>
                <a:srgbClr val="C43B5A"/>
              </a:solidFill>
              <a:prstDash val="solid"/>
            </a:ln>
          </spPr>
          <cat>
            <numRef>
              <f>'Calc'!$A$4:$A$9</f>
            </numRef>
          </cat>
          <val>
            <numRef>
              <f>'Calc'!$C$4:$C$9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numFmt formatCode="₹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4176000" cy="226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7</row>
      <rowOff>0</rowOff>
    </from>
    <ext cx="4176000" cy="2268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12</col>
      <colOff>0</colOff>
      <row>7</row>
      <rowOff>0</rowOff>
    </from>
    <ext cx="4176000" cy="2268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20</row>
      <rowOff>0</rowOff>
    </from>
    <ext cx="4176000" cy="2268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6</col>
      <colOff>0</colOff>
      <row>20</row>
      <rowOff>0</rowOff>
    </from>
    <ext cx="4176000" cy="2268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12</col>
      <colOff>0</colOff>
      <row>20</row>
      <rowOff>0</rowOff>
    </from>
    <ext cx="4176000" cy="2268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</wsDr>
</file>

<file path=xl/tables/table1.xml><?xml version="1.0" encoding="utf-8"?>
<table xmlns="http://schemas.openxmlformats.org/spreadsheetml/2006/main" id="1" name="PharmaData" displayName="PharmaData" ref="A2:H98" headerRowCount="1">
  <autoFilter ref="A2:H98"/>
  <tableColumns count="8">
    <tableColumn id="1" name="Month"/>
    <tableColumn id="2" name="City"/>
    <tableColumn id="3" name="Plant"/>
    <tableColumn id="4" name="Form"/>
    <tableColumn id="5" name="Units"/>
    <tableColumn id="6" name="Sales"/>
    <tableColumn id="7" name="Target"/>
    <tableColumn id="8" name="Achievement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0E6B6B"/>
    <outlinePr summaryBelow="1" summaryRight="1"/>
    <pageSetUpPr fitToPage="1"/>
  </sheetPr>
  <dimension ref="A1:R40"/>
  <sheetViews>
    <sheetView showGridLines="0" tabSelected="1" zoomScale="90"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</cols>
  <sheetData>
    <row r="1" ht="32" customHeight="1">
      <c r="A1" s="1" t="inlineStr">
        <is>
          <t>Amir Labs — units, sales and target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</row>
    <row r="2" ht="18" customHeight="1">
      <c r="A2" s="2" t="inlineStr">
        <is>
          <t>All numbers in this workbook are fictional teaching data, not real company figures.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</row>
    <row r="3" ht="8" customHeight="1"/>
    <row r="4" ht="18" customHeight="1">
      <c r="A4" s="3" t="inlineStr">
        <is>
          <t>Plants</t>
        </is>
      </c>
      <c r="B4" s="4" t="n"/>
      <c r="C4" s="4" t="n"/>
      <c r="D4" s="3" t="inlineStr">
        <is>
          <t>Units</t>
        </is>
      </c>
      <c r="E4" s="4" t="n"/>
      <c r="F4" s="4" t="n"/>
      <c r="G4" s="3" t="inlineStr">
        <is>
          <t>Sales</t>
        </is>
      </c>
      <c r="H4" s="4" t="n"/>
      <c r="I4" s="4" t="n"/>
      <c r="J4" s="3" t="inlineStr">
        <is>
          <t>Achievement</t>
        </is>
      </c>
      <c r="K4" s="4" t="n"/>
      <c r="L4" s="4" t="n"/>
      <c r="M4" s="3" t="inlineStr">
        <is>
          <t>Tablet rows</t>
        </is>
      </c>
      <c r="N4" s="4" t="n"/>
      <c r="O4" s="4" t="n"/>
      <c r="P4" s="3" t="inlineStr">
        <is>
          <t>Pune sales</t>
        </is>
      </c>
      <c r="Q4" s="4" t="n"/>
      <c r="R4" s="4" t="n"/>
    </row>
    <row r="5" ht="28" customHeight="1">
      <c r="A5" s="5">
        <f>SUMPRODUCT((PharmaData[Plant]&lt;&gt;"")/COUNTIFS(PharmaData[Plant],PharmaData[Plant]))</f>
        <v/>
      </c>
      <c r="B5" s="6" t="n"/>
      <c r="C5" s="6" t="n"/>
      <c r="D5" s="5">
        <f>SUM(PharmaData[Units])</f>
        <v/>
      </c>
      <c r="E5" s="6" t="n"/>
      <c r="F5" s="6" t="n"/>
      <c r="G5" s="7">
        <f>SUM(PharmaData[Sales])</f>
        <v/>
      </c>
      <c r="H5" s="6" t="n"/>
      <c r="I5" s="6" t="n"/>
      <c r="J5" s="8">
        <f>IF(SUM(PharmaData[Target])=0,0,SUM(PharmaData[Sales])/SUM(PharmaData[Target]))</f>
        <v/>
      </c>
      <c r="K5" s="6" t="n"/>
      <c r="L5" s="6" t="n"/>
      <c r="M5" s="5">
        <f>COUNTIFS(PharmaData[Form],"Tablet")</f>
        <v/>
      </c>
      <c r="N5" s="6" t="n"/>
      <c r="O5" s="6" t="n"/>
      <c r="P5" s="7">
        <f>SUMIFS(PharmaData[Sales],PharmaData[City],"Pune")</f>
        <v/>
      </c>
      <c r="Q5" s="6" t="n"/>
      <c r="R5" s="6" t="n"/>
    </row>
    <row r="6" ht="6" customHeight="1"/>
    <row r="7" ht="6" customHeight="1"/>
    <row r="8" ht="16" customHeight="1"/>
    <row r="9" ht="16" customHeight="1"/>
    <row r="10" ht="16" customHeight="1"/>
    <row r="11" ht="16" customHeight="1"/>
    <row r="12" ht="16" customHeight="1"/>
    <row r="13" ht="16" customHeight="1"/>
    <row r="14" ht="16" customHeight="1"/>
    <row r="15" ht="16" customHeight="1"/>
    <row r="16" ht="16" customHeight="1"/>
    <row r="17" ht="16" customHeight="1"/>
    <row r="18" ht="16" customHeight="1"/>
    <row r="19" ht="16" customHeight="1"/>
    <row r="20" ht="8" customHeight="1"/>
    <row r="21" ht="16" customHeight="1"/>
    <row r="22" ht="16" customHeight="1"/>
    <row r="23" ht="16" customHeight="1"/>
    <row r="24" ht="16" customHeight="1"/>
    <row r="25" ht="16" customHeight="1"/>
    <row r="26" ht="16" customHeight="1"/>
    <row r="27" ht="16" customHeight="1"/>
    <row r="28" ht="16" customHeight="1"/>
    <row r="29" ht="16" customHeight="1"/>
    <row r="30" ht="16" customHeight="1"/>
    <row r="31" ht="16" customHeight="1"/>
    <row r="32" ht="16" customHeight="1"/>
    <row r="33" ht="8" customHeight="1"/>
    <row r="34" ht="20" customHeight="1">
      <c r="A34" s="9" t="inlineStr">
        <is>
          <t>Top 5 plants by sales</t>
        </is>
      </c>
      <c r="B34" s="9" t="n"/>
      <c r="C34" s="9" t="n"/>
      <c r="D34" s="9" t="n"/>
    </row>
    <row r="35" ht="18" customHeight="1">
      <c r="A35" s="10" t="inlineStr">
        <is>
          <t>Rank</t>
        </is>
      </c>
      <c r="B35" s="10" t="inlineStr">
        <is>
          <t>Plant</t>
        </is>
      </c>
      <c r="C35" s="11" t="n"/>
      <c r="D35" s="10" t="inlineStr">
        <is>
          <t>Sales</t>
        </is>
      </c>
    </row>
    <row r="36" ht="18" customHeight="1">
      <c r="A36" s="12" t="n">
        <v>1</v>
      </c>
      <c r="B36" s="13">
        <f>INDEX(Calc!$A$34:$A$41,MATCH(LARGE(Calc!$B$34:$B$41,A36),Calc!$B$34:$B$41,0))</f>
        <v/>
      </c>
      <c r="C36" s="14" t="n"/>
      <c r="D36" s="15">
        <f>LARGE(Calc!$B$34:$B$41,A36)</f>
        <v/>
      </c>
    </row>
    <row r="37" ht="18" customHeight="1">
      <c r="A37" s="12" t="n">
        <v>2</v>
      </c>
      <c r="B37" s="13">
        <f>INDEX(Calc!$A$34:$A$41,MATCH(LARGE(Calc!$B$34:$B$41,A37),Calc!$B$34:$B$41,0))</f>
        <v/>
      </c>
      <c r="C37" s="14" t="n"/>
      <c r="D37" s="15">
        <f>LARGE(Calc!$B$34:$B$41,A37)</f>
        <v/>
      </c>
    </row>
    <row r="38" ht="18" customHeight="1">
      <c r="A38" s="12" t="n">
        <v>3</v>
      </c>
      <c r="B38" s="13">
        <f>INDEX(Calc!$A$34:$A$41,MATCH(LARGE(Calc!$B$34:$B$41,A38),Calc!$B$34:$B$41,0))</f>
        <v/>
      </c>
      <c r="C38" s="14" t="n"/>
      <c r="D38" s="15">
        <f>LARGE(Calc!$B$34:$B$41,A38)</f>
        <v/>
      </c>
    </row>
    <row r="39" ht="18" customHeight="1">
      <c r="A39" s="12" t="n">
        <v>4</v>
      </c>
      <c r="B39" s="13">
        <f>INDEX(Calc!$A$34:$A$41,MATCH(LARGE(Calc!$B$34:$B$41,A39),Calc!$B$34:$B$41,0))</f>
        <v/>
      </c>
      <c r="C39" s="14" t="n"/>
      <c r="D39" s="15">
        <f>LARGE(Calc!$B$34:$B$41,A39)</f>
        <v/>
      </c>
    </row>
    <row r="40" ht="18" customHeight="1">
      <c r="A40" s="12" t="n">
        <v>5</v>
      </c>
      <c r="B40" s="13">
        <f>INDEX(Calc!$A$34:$A$41,MATCH(LARGE(Calc!$B$34:$B$41,A40),Calc!$B$34:$B$41,0))</f>
        <v/>
      </c>
      <c r="C40" s="14" t="n"/>
      <c r="D40" s="15">
        <f>LARGE(Calc!$B$34:$B$41,A40)</f>
        <v/>
      </c>
    </row>
    <row r="41" ht="6" customHeight="1"/>
  </sheetData>
  <mergeCells count="21">
    <mergeCell ref="J4:L4"/>
    <mergeCell ref="B39:C39"/>
    <mergeCell ref="A5:C5"/>
    <mergeCell ref="G5:I5"/>
    <mergeCell ref="A2:R2"/>
    <mergeCell ref="A34:D34"/>
    <mergeCell ref="D4:F4"/>
    <mergeCell ref="G4:I4"/>
    <mergeCell ref="A4:C4"/>
    <mergeCell ref="B38:C38"/>
    <mergeCell ref="D5:F5"/>
    <mergeCell ref="P5:R5"/>
    <mergeCell ref="B37:C37"/>
    <mergeCell ref="M4:O4"/>
    <mergeCell ref="B40:C40"/>
    <mergeCell ref="P4:R4"/>
    <mergeCell ref="J5:L5"/>
    <mergeCell ref="M5:O5"/>
    <mergeCell ref="B36:C36"/>
    <mergeCell ref="A1:R1"/>
    <mergeCell ref="B35:C35"/>
  </mergeCells>
  <pageMargins left="0.3" right="0.3" top="0.28" bottom="0.28" header="0.12" footer="0.12"/>
  <pageSetup orientation="landscape" paperSize="8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43B5A"/>
    <outlinePr summaryBelow="1" summaryRight="1"/>
    <pageSetUpPr fitToPage="1"/>
  </sheetPr>
  <dimension ref="A1:H9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8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2" customHeight="1">
      <c r="A1" s="16" t="inlineStr">
        <is>
          <t>All numbers in this workbook are fictional teaching data, not real company figures.</t>
        </is>
      </c>
      <c r="B1" s="16" t="n"/>
      <c r="C1" s="16" t="n"/>
      <c r="D1" s="16" t="n"/>
      <c r="E1" s="16" t="n"/>
      <c r="F1" s="16" t="n"/>
      <c r="G1" s="16" t="n"/>
      <c r="H1" s="16" t="n"/>
    </row>
    <row r="2">
      <c r="A2" s="17" t="inlineStr">
        <is>
          <t>Month</t>
        </is>
      </c>
      <c r="B2" s="17" t="inlineStr">
        <is>
          <t>City</t>
        </is>
      </c>
      <c r="C2" s="17" t="inlineStr">
        <is>
          <t>Plant</t>
        </is>
      </c>
      <c r="D2" s="17" t="inlineStr">
        <is>
          <t>Form</t>
        </is>
      </c>
      <c r="E2" s="17" t="inlineStr">
        <is>
          <t>Units</t>
        </is>
      </c>
      <c r="F2" s="17" t="inlineStr">
        <is>
          <t>Sales</t>
        </is>
      </c>
      <c r="G2" s="17" t="inlineStr">
        <is>
          <t>Target</t>
        </is>
      </c>
      <c r="H2" s="17" t="inlineStr">
        <is>
          <t>Achievement</t>
        </is>
      </c>
    </row>
    <row r="3">
      <c r="A3" s="18" t="inlineStr">
        <is>
          <t>Apr</t>
        </is>
      </c>
      <c r="B3" s="18" t="inlineStr">
        <is>
          <t>Pune</t>
        </is>
      </c>
      <c r="C3" s="19" t="inlineStr">
        <is>
          <t>Pune Hinjawadi Plant</t>
        </is>
      </c>
      <c r="D3" s="19" t="inlineStr">
        <is>
          <t>Tablet</t>
        </is>
      </c>
      <c r="E3" s="20" t="n">
        <v>3910</v>
      </c>
      <c r="F3" s="21" t="n">
        <v>470000</v>
      </c>
      <c r="G3" s="21" t="n">
        <v>1190000</v>
      </c>
      <c r="H3" s="22">
        <f>IF([@Target]=0,0,[@Sales]/[@Target])</f>
        <v/>
      </c>
    </row>
    <row r="4">
      <c r="A4" s="18" t="inlineStr">
        <is>
          <t>Apr</t>
        </is>
      </c>
      <c r="B4" s="18" t="inlineStr">
        <is>
          <t>Pune</t>
        </is>
      </c>
      <c r="C4" s="19" t="inlineStr">
        <is>
          <t>Pune Bhosari Plant</t>
        </is>
      </c>
      <c r="D4" s="19" t="inlineStr">
        <is>
          <t>Ointment</t>
        </is>
      </c>
      <c r="E4" s="20" t="n">
        <v>6350</v>
      </c>
      <c r="F4" s="21" t="n">
        <v>840000</v>
      </c>
      <c r="G4" s="21" t="n">
        <v>460000</v>
      </c>
      <c r="H4" s="22">
        <f>IF([@Target]=0,0,[@Sales]/[@Target])</f>
        <v/>
      </c>
    </row>
    <row r="5">
      <c r="A5" s="18" t="inlineStr">
        <is>
          <t>Apr</t>
        </is>
      </c>
      <c r="B5" s="18" t="inlineStr">
        <is>
          <t>Solapur</t>
        </is>
      </c>
      <c r="C5" s="19" t="inlineStr">
        <is>
          <t>Solapur Plant</t>
        </is>
      </c>
      <c r="D5" s="19" t="inlineStr">
        <is>
          <t>Syrup</t>
        </is>
      </c>
      <c r="E5" s="20" t="n">
        <v>7190</v>
      </c>
      <c r="F5" s="21" t="n">
        <v>1205000</v>
      </c>
      <c r="G5" s="21" t="n">
        <v>195000</v>
      </c>
      <c r="H5" s="22">
        <f>IF([@Target]=0,0,[@Sales]/[@Target])</f>
        <v/>
      </c>
    </row>
    <row r="6">
      <c r="A6" s="18" t="inlineStr">
        <is>
          <t>Apr</t>
        </is>
      </c>
      <c r="B6" s="18" t="inlineStr">
        <is>
          <t>Nashik</t>
        </is>
      </c>
      <c r="C6" s="19" t="inlineStr">
        <is>
          <t>Nashik Satpur Plant</t>
        </is>
      </c>
      <c r="D6" s="19" t="inlineStr">
        <is>
          <t>Tablet</t>
        </is>
      </c>
      <c r="E6" s="20" t="n">
        <v>1510</v>
      </c>
      <c r="F6" s="21" t="n">
        <v>1200000</v>
      </c>
      <c r="G6" s="21" t="n">
        <v>945000</v>
      </c>
      <c r="H6" s="22">
        <f>IF([@Target]=0,0,[@Sales]/[@Target])</f>
        <v/>
      </c>
    </row>
    <row r="7">
      <c r="A7" s="18" t="inlineStr">
        <is>
          <t>Apr</t>
        </is>
      </c>
      <c r="B7" s="18" t="inlineStr">
        <is>
          <t>Sambhaji Nagar</t>
        </is>
      </c>
      <c r="C7" s="19" t="inlineStr">
        <is>
          <t>Sambhaji Waluj Plant</t>
        </is>
      </c>
      <c r="D7" s="19" t="inlineStr">
        <is>
          <t>Ointment</t>
        </is>
      </c>
      <c r="E7" s="20" t="n">
        <v>1810</v>
      </c>
      <c r="F7" s="21" t="n">
        <v>1040000</v>
      </c>
      <c r="G7" s="21" t="n">
        <v>1115000</v>
      </c>
      <c r="H7" s="22">
        <f>IF([@Target]=0,0,[@Sales]/[@Target])</f>
        <v/>
      </c>
    </row>
    <row r="8">
      <c r="A8" s="18" t="inlineStr">
        <is>
          <t>Apr</t>
        </is>
      </c>
      <c r="B8" s="18" t="inlineStr">
        <is>
          <t>Kolhapur</t>
        </is>
      </c>
      <c r="C8" s="19" t="inlineStr">
        <is>
          <t>Kolhapur Plant</t>
        </is>
      </c>
      <c r="D8" s="19" t="inlineStr">
        <is>
          <t>Syrup</t>
        </is>
      </c>
      <c r="E8" s="20" t="n">
        <v>700</v>
      </c>
      <c r="F8" s="21" t="n">
        <v>1180000</v>
      </c>
      <c r="G8" s="21" t="n">
        <v>440000</v>
      </c>
      <c r="H8" s="22">
        <f>IF([@Target]=0,0,[@Sales]/[@Target])</f>
        <v/>
      </c>
    </row>
    <row r="9">
      <c r="A9" s="18" t="inlineStr">
        <is>
          <t>Apr</t>
        </is>
      </c>
      <c r="B9" s="18" t="inlineStr">
        <is>
          <t>Nagpur</t>
        </is>
      </c>
      <c r="C9" s="19" t="inlineStr">
        <is>
          <t>Nagpur Butibori Plant</t>
        </is>
      </c>
      <c r="D9" s="19" t="inlineStr">
        <is>
          <t>Tablet</t>
        </is>
      </c>
      <c r="E9" s="20" t="n">
        <v>710</v>
      </c>
      <c r="F9" s="21" t="n">
        <v>625000</v>
      </c>
      <c r="G9" s="21" t="n">
        <v>565000</v>
      </c>
      <c r="H9" s="22">
        <f>IF([@Target]=0,0,[@Sales]/[@Target])</f>
        <v/>
      </c>
    </row>
    <row r="10">
      <c r="A10" s="18" t="inlineStr">
        <is>
          <t>Apr</t>
        </is>
      </c>
      <c r="B10" s="18" t="inlineStr">
        <is>
          <t>Nagpur</t>
        </is>
      </c>
      <c r="C10" s="19" t="inlineStr">
        <is>
          <t>Nagpur Hingna Plant</t>
        </is>
      </c>
      <c r="D10" s="19" t="inlineStr">
        <is>
          <t>Ointment</t>
        </is>
      </c>
      <c r="E10" s="20" t="n">
        <v>3930</v>
      </c>
      <c r="F10" s="21" t="n">
        <v>995000</v>
      </c>
      <c r="G10" s="21" t="n">
        <v>960000</v>
      </c>
      <c r="H10" s="22">
        <f>IF([@Target]=0,0,[@Sales]/[@Target])</f>
        <v/>
      </c>
    </row>
    <row r="11">
      <c r="A11" s="18" t="inlineStr">
        <is>
          <t>May</t>
        </is>
      </c>
      <c r="B11" s="18" t="inlineStr">
        <is>
          <t>Pune</t>
        </is>
      </c>
      <c r="C11" s="19" t="inlineStr">
        <is>
          <t>Pune Hinjawadi Plant</t>
        </is>
      </c>
      <c r="D11" s="19" t="inlineStr">
        <is>
          <t>Syrup</t>
        </is>
      </c>
      <c r="E11" s="20" t="n">
        <v>4380</v>
      </c>
      <c r="F11" s="21" t="n">
        <v>1135000</v>
      </c>
      <c r="G11" s="21" t="n">
        <v>865000</v>
      </c>
      <c r="H11" s="22">
        <f>IF([@Target]=0,0,[@Sales]/[@Target])</f>
        <v/>
      </c>
    </row>
    <row r="12">
      <c r="A12" s="18" t="inlineStr">
        <is>
          <t>May</t>
        </is>
      </c>
      <c r="B12" s="18" t="inlineStr">
        <is>
          <t>Pune</t>
        </is>
      </c>
      <c r="C12" s="19" t="inlineStr">
        <is>
          <t>Pune Bhosari Plant</t>
        </is>
      </c>
      <c r="D12" s="19" t="inlineStr">
        <is>
          <t>Tablet</t>
        </is>
      </c>
      <c r="E12" s="20" t="n">
        <v>6220</v>
      </c>
      <c r="F12" s="21" t="n">
        <v>455000</v>
      </c>
      <c r="G12" s="21" t="n">
        <v>1140000</v>
      </c>
      <c r="H12" s="22">
        <f>IF([@Target]=0,0,[@Sales]/[@Target])</f>
        <v/>
      </c>
    </row>
    <row r="13">
      <c r="A13" s="18" t="inlineStr">
        <is>
          <t>May</t>
        </is>
      </c>
      <c r="B13" s="18" t="inlineStr">
        <is>
          <t>Solapur</t>
        </is>
      </c>
      <c r="C13" s="19" t="inlineStr">
        <is>
          <t>Solapur Plant</t>
        </is>
      </c>
      <c r="D13" s="19" t="inlineStr">
        <is>
          <t>Ointment</t>
        </is>
      </c>
      <c r="E13" s="20" t="n">
        <v>550</v>
      </c>
      <c r="F13" s="21" t="n">
        <v>150000</v>
      </c>
      <c r="G13" s="21" t="n">
        <v>480000</v>
      </c>
      <c r="H13" s="22">
        <f>IF([@Target]=0,0,[@Sales]/[@Target])</f>
        <v/>
      </c>
    </row>
    <row r="14">
      <c r="A14" s="18" t="inlineStr">
        <is>
          <t>May</t>
        </is>
      </c>
      <c r="B14" s="18" t="inlineStr">
        <is>
          <t>Nashik</t>
        </is>
      </c>
      <c r="C14" s="19" t="inlineStr">
        <is>
          <t>Nashik Satpur Plant</t>
        </is>
      </c>
      <c r="D14" s="19" t="inlineStr">
        <is>
          <t>Syrup</t>
        </is>
      </c>
      <c r="E14" s="20" t="n">
        <v>1660</v>
      </c>
      <c r="F14" s="21" t="n">
        <v>435000</v>
      </c>
      <c r="G14" s="21" t="n">
        <v>985000</v>
      </c>
      <c r="H14" s="22">
        <f>IF([@Target]=0,0,[@Sales]/[@Target])</f>
        <v/>
      </c>
    </row>
    <row r="15">
      <c r="A15" s="18" t="inlineStr">
        <is>
          <t>May</t>
        </is>
      </c>
      <c r="B15" s="18" t="inlineStr">
        <is>
          <t>Sambhaji Nagar</t>
        </is>
      </c>
      <c r="C15" s="19" t="inlineStr">
        <is>
          <t>Sambhaji Waluj Plant</t>
        </is>
      </c>
      <c r="D15" s="19" t="inlineStr">
        <is>
          <t>Tablet</t>
        </is>
      </c>
      <c r="E15" s="20" t="n">
        <v>5790</v>
      </c>
      <c r="F15" s="21" t="n">
        <v>625000</v>
      </c>
      <c r="G15" s="21" t="n">
        <v>1060000</v>
      </c>
      <c r="H15" s="22">
        <f>IF([@Target]=0,0,[@Sales]/[@Target])</f>
        <v/>
      </c>
    </row>
    <row r="16">
      <c r="A16" s="18" t="inlineStr">
        <is>
          <t>May</t>
        </is>
      </c>
      <c r="B16" s="18" t="inlineStr">
        <is>
          <t>Kolhapur</t>
        </is>
      </c>
      <c r="C16" s="19" t="inlineStr">
        <is>
          <t>Kolhapur Plant</t>
        </is>
      </c>
      <c r="D16" s="19" t="inlineStr">
        <is>
          <t>Ointment</t>
        </is>
      </c>
      <c r="E16" s="20" t="n">
        <v>1100</v>
      </c>
      <c r="F16" s="21" t="n">
        <v>145000</v>
      </c>
      <c r="G16" s="21" t="n">
        <v>240000</v>
      </c>
      <c r="H16" s="22">
        <f>IF([@Target]=0,0,[@Sales]/[@Target])</f>
        <v/>
      </c>
    </row>
    <row r="17">
      <c r="A17" s="18" t="inlineStr">
        <is>
          <t>May</t>
        </is>
      </c>
      <c r="B17" s="18" t="inlineStr">
        <is>
          <t>Nagpur</t>
        </is>
      </c>
      <c r="C17" s="19" t="inlineStr">
        <is>
          <t>Nagpur Butibori Plant</t>
        </is>
      </c>
      <c r="D17" s="19" t="inlineStr">
        <is>
          <t>Syrup</t>
        </is>
      </c>
      <c r="E17" s="20" t="n">
        <v>5410</v>
      </c>
      <c r="F17" s="21" t="n">
        <v>895000</v>
      </c>
      <c r="G17" s="21" t="n">
        <v>700000</v>
      </c>
      <c r="H17" s="22">
        <f>IF([@Target]=0,0,[@Sales]/[@Target])</f>
        <v/>
      </c>
    </row>
    <row r="18">
      <c r="A18" s="18" t="inlineStr">
        <is>
          <t>May</t>
        </is>
      </c>
      <c r="B18" s="18" t="inlineStr">
        <is>
          <t>Nagpur</t>
        </is>
      </c>
      <c r="C18" s="19" t="inlineStr">
        <is>
          <t>Nagpur Hingna Plant</t>
        </is>
      </c>
      <c r="D18" s="19" t="inlineStr">
        <is>
          <t>Tablet</t>
        </is>
      </c>
      <c r="E18" s="20" t="n">
        <v>5820</v>
      </c>
      <c r="F18" s="21" t="n">
        <v>1280000</v>
      </c>
      <c r="G18" s="21" t="n">
        <v>1085000</v>
      </c>
      <c r="H18" s="22">
        <f>IF([@Target]=0,0,[@Sales]/[@Target])</f>
        <v/>
      </c>
    </row>
    <row r="19">
      <c r="A19" s="18" t="inlineStr">
        <is>
          <t>Jun</t>
        </is>
      </c>
      <c r="B19" s="18" t="inlineStr">
        <is>
          <t>Pune</t>
        </is>
      </c>
      <c r="C19" s="19" t="inlineStr">
        <is>
          <t>Pune Hinjawadi Plant</t>
        </is>
      </c>
      <c r="D19" s="19" t="inlineStr">
        <is>
          <t>Ointment</t>
        </is>
      </c>
      <c r="E19" s="20" t="n">
        <v>5880</v>
      </c>
      <c r="F19" s="21" t="n">
        <v>315000</v>
      </c>
      <c r="G19" s="21" t="n">
        <v>375000</v>
      </c>
      <c r="H19" s="22">
        <f>IF([@Target]=0,0,[@Sales]/[@Target])</f>
        <v/>
      </c>
    </row>
    <row r="20">
      <c r="A20" s="18" t="inlineStr">
        <is>
          <t>Jun</t>
        </is>
      </c>
      <c r="B20" s="18" t="inlineStr">
        <is>
          <t>Pune</t>
        </is>
      </c>
      <c r="C20" s="19" t="inlineStr">
        <is>
          <t>Pune Bhosari Plant</t>
        </is>
      </c>
      <c r="D20" s="19" t="inlineStr">
        <is>
          <t>Syrup</t>
        </is>
      </c>
      <c r="E20" s="20" t="n">
        <v>3810</v>
      </c>
      <c r="F20" s="21" t="n">
        <v>610000</v>
      </c>
      <c r="G20" s="21" t="n">
        <v>550000</v>
      </c>
      <c r="H20" s="22">
        <f>IF([@Target]=0,0,[@Sales]/[@Target])</f>
        <v/>
      </c>
    </row>
    <row r="21">
      <c r="A21" s="18" t="inlineStr">
        <is>
          <t>Jun</t>
        </is>
      </c>
      <c r="B21" s="18" t="inlineStr">
        <is>
          <t>Solapur</t>
        </is>
      </c>
      <c r="C21" s="19" t="inlineStr">
        <is>
          <t>Solapur Plant</t>
        </is>
      </c>
      <c r="D21" s="19" t="inlineStr">
        <is>
          <t>Tablet</t>
        </is>
      </c>
      <c r="E21" s="20" t="n">
        <v>2010</v>
      </c>
      <c r="F21" s="21" t="n">
        <v>200000</v>
      </c>
      <c r="G21" s="21" t="n">
        <v>435000</v>
      </c>
      <c r="H21" s="22">
        <f>IF([@Target]=0,0,[@Sales]/[@Target])</f>
        <v/>
      </c>
    </row>
    <row r="22">
      <c r="A22" s="18" t="inlineStr">
        <is>
          <t>Jun</t>
        </is>
      </c>
      <c r="B22" s="18" t="inlineStr">
        <is>
          <t>Nashik</t>
        </is>
      </c>
      <c r="C22" s="19" t="inlineStr">
        <is>
          <t>Nashik Satpur Plant</t>
        </is>
      </c>
      <c r="D22" s="19" t="inlineStr">
        <is>
          <t>Ointment</t>
        </is>
      </c>
      <c r="E22" s="20" t="n">
        <v>1340</v>
      </c>
      <c r="F22" s="21" t="n">
        <v>1005000</v>
      </c>
      <c r="G22" s="21" t="n">
        <v>990000</v>
      </c>
      <c r="H22" s="22">
        <f>IF([@Target]=0,0,[@Sales]/[@Target])</f>
        <v/>
      </c>
    </row>
    <row r="23">
      <c r="A23" s="18" t="inlineStr">
        <is>
          <t>Jun</t>
        </is>
      </c>
      <c r="B23" s="18" t="inlineStr">
        <is>
          <t>Sambhaji Nagar</t>
        </is>
      </c>
      <c r="C23" s="19" t="inlineStr">
        <is>
          <t>Sambhaji Waluj Plant</t>
        </is>
      </c>
      <c r="D23" s="19" t="inlineStr">
        <is>
          <t>Syrup</t>
        </is>
      </c>
      <c r="E23" s="20" t="n">
        <v>3290</v>
      </c>
      <c r="F23" s="21" t="n">
        <v>630000</v>
      </c>
      <c r="G23" s="21" t="n">
        <v>420000</v>
      </c>
      <c r="H23" s="22">
        <f>IF([@Target]=0,0,[@Sales]/[@Target])</f>
        <v/>
      </c>
    </row>
    <row r="24">
      <c r="A24" s="18" t="inlineStr">
        <is>
          <t>Jun</t>
        </is>
      </c>
      <c r="B24" s="18" t="inlineStr">
        <is>
          <t>Kolhapur</t>
        </is>
      </c>
      <c r="C24" s="19" t="inlineStr">
        <is>
          <t>Kolhapur Plant</t>
        </is>
      </c>
      <c r="D24" s="19" t="inlineStr">
        <is>
          <t>Tablet</t>
        </is>
      </c>
      <c r="E24" s="20" t="n">
        <v>3420</v>
      </c>
      <c r="F24" s="21" t="n">
        <v>565000</v>
      </c>
      <c r="G24" s="21" t="n">
        <v>1020000</v>
      </c>
      <c r="H24" s="22">
        <f>IF([@Target]=0,0,[@Sales]/[@Target])</f>
        <v/>
      </c>
    </row>
    <row r="25">
      <c r="A25" s="18" t="inlineStr">
        <is>
          <t>Jun</t>
        </is>
      </c>
      <c r="B25" s="18" t="inlineStr">
        <is>
          <t>Nagpur</t>
        </is>
      </c>
      <c r="C25" s="19" t="inlineStr">
        <is>
          <t>Nagpur Butibori Plant</t>
        </is>
      </c>
      <c r="D25" s="19" t="inlineStr">
        <is>
          <t>Ointment</t>
        </is>
      </c>
      <c r="E25" s="20" t="n">
        <v>3390</v>
      </c>
      <c r="F25" s="21" t="n">
        <v>455000</v>
      </c>
      <c r="G25" s="21" t="n">
        <v>575000</v>
      </c>
      <c r="H25" s="22">
        <f>IF([@Target]=0,0,[@Sales]/[@Target])</f>
        <v/>
      </c>
    </row>
    <row r="26">
      <c r="A26" s="18" t="inlineStr">
        <is>
          <t>Jun</t>
        </is>
      </c>
      <c r="B26" s="18" t="inlineStr">
        <is>
          <t>Nagpur</t>
        </is>
      </c>
      <c r="C26" s="19" t="inlineStr">
        <is>
          <t>Nagpur Hingna Plant</t>
        </is>
      </c>
      <c r="D26" s="19" t="inlineStr">
        <is>
          <t>Syrup</t>
        </is>
      </c>
      <c r="E26" s="20" t="n">
        <v>7490</v>
      </c>
      <c r="F26" s="21" t="n">
        <v>820000</v>
      </c>
      <c r="G26" s="21" t="n">
        <v>1070000</v>
      </c>
      <c r="H26" s="22">
        <f>IF([@Target]=0,0,[@Sales]/[@Target])</f>
        <v/>
      </c>
    </row>
    <row r="27">
      <c r="A27" s="18" t="inlineStr">
        <is>
          <t>Jul</t>
        </is>
      </c>
      <c r="B27" s="18" t="inlineStr">
        <is>
          <t>Pune</t>
        </is>
      </c>
      <c r="C27" s="19" t="inlineStr">
        <is>
          <t>Pune Hinjawadi Plant</t>
        </is>
      </c>
      <c r="D27" s="19" t="inlineStr">
        <is>
          <t>Tablet</t>
        </is>
      </c>
      <c r="E27" s="20" t="n">
        <v>3900</v>
      </c>
      <c r="F27" s="21" t="n">
        <v>295000</v>
      </c>
      <c r="G27" s="21" t="n">
        <v>1255000</v>
      </c>
      <c r="H27" s="22">
        <f>IF([@Target]=0,0,[@Sales]/[@Target])</f>
        <v/>
      </c>
    </row>
    <row r="28">
      <c r="A28" s="18" t="inlineStr">
        <is>
          <t>Jul</t>
        </is>
      </c>
      <c r="B28" s="18" t="inlineStr">
        <is>
          <t>Pune</t>
        </is>
      </c>
      <c r="C28" s="19" t="inlineStr">
        <is>
          <t>Pune Bhosari Plant</t>
        </is>
      </c>
      <c r="D28" s="19" t="inlineStr">
        <is>
          <t>Ointment</t>
        </is>
      </c>
      <c r="E28" s="20" t="n">
        <v>1690</v>
      </c>
      <c r="F28" s="21" t="n">
        <v>1060000</v>
      </c>
      <c r="G28" s="21" t="n">
        <v>540000</v>
      </c>
      <c r="H28" s="22">
        <f>IF([@Target]=0,0,[@Sales]/[@Target])</f>
        <v/>
      </c>
    </row>
    <row r="29">
      <c r="A29" s="18" t="inlineStr">
        <is>
          <t>Jul</t>
        </is>
      </c>
      <c r="B29" s="18" t="inlineStr">
        <is>
          <t>Solapur</t>
        </is>
      </c>
      <c r="C29" s="19" t="inlineStr">
        <is>
          <t>Solapur Plant</t>
        </is>
      </c>
      <c r="D29" s="19" t="inlineStr">
        <is>
          <t>Syrup</t>
        </is>
      </c>
      <c r="E29" s="20" t="n">
        <v>6380</v>
      </c>
      <c r="F29" s="21" t="n">
        <v>995000</v>
      </c>
      <c r="G29" s="21" t="n">
        <v>480000</v>
      </c>
      <c r="H29" s="22">
        <f>IF([@Target]=0,0,[@Sales]/[@Target])</f>
        <v/>
      </c>
    </row>
    <row r="30">
      <c r="A30" s="18" t="inlineStr">
        <is>
          <t>Jul</t>
        </is>
      </c>
      <c r="B30" s="18" t="inlineStr">
        <is>
          <t>Nashik</t>
        </is>
      </c>
      <c r="C30" s="19" t="inlineStr">
        <is>
          <t>Nashik Satpur Plant</t>
        </is>
      </c>
      <c r="D30" s="19" t="inlineStr">
        <is>
          <t>Tablet</t>
        </is>
      </c>
      <c r="E30" s="20" t="n">
        <v>6430</v>
      </c>
      <c r="F30" s="21" t="n">
        <v>595000</v>
      </c>
      <c r="G30" s="21" t="n">
        <v>1120000</v>
      </c>
      <c r="H30" s="22">
        <f>IF([@Target]=0,0,[@Sales]/[@Target])</f>
        <v/>
      </c>
    </row>
    <row r="31">
      <c r="A31" s="18" t="inlineStr">
        <is>
          <t>Jul</t>
        </is>
      </c>
      <c r="B31" s="18" t="inlineStr">
        <is>
          <t>Sambhaji Nagar</t>
        </is>
      </c>
      <c r="C31" s="19" t="inlineStr">
        <is>
          <t>Sambhaji Waluj Plant</t>
        </is>
      </c>
      <c r="D31" s="19" t="inlineStr">
        <is>
          <t>Ointment</t>
        </is>
      </c>
      <c r="E31" s="20" t="n">
        <v>3830</v>
      </c>
      <c r="F31" s="21" t="n">
        <v>875000</v>
      </c>
      <c r="G31" s="21" t="n">
        <v>755000</v>
      </c>
      <c r="H31" s="22">
        <f>IF([@Target]=0,0,[@Sales]/[@Target])</f>
        <v/>
      </c>
    </row>
    <row r="32">
      <c r="A32" s="18" t="inlineStr">
        <is>
          <t>Jul</t>
        </is>
      </c>
      <c r="B32" s="18" t="inlineStr">
        <is>
          <t>Kolhapur</t>
        </is>
      </c>
      <c r="C32" s="19" t="inlineStr">
        <is>
          <t>Kolhapur Plant</t>
        </is>
      </c>
      <c r="D32" s="19" t="inlineStr">
        <is>
          <t>Syrup</t>
        </is>
      </c>
      <c r="E32" s="20" t="n">
        <v>1920</v>
      </c>
      <c r="F32" s="21" t="n">
        <v>1355000</v>
      </c>
      <c r="G32" s="21" t="n">
        <v>225000</v>
      </c>
      <c r="H32" s="22">
        <f>IF([@Target]=0,0,[@Sales]/[@Target])</f>
        <v/>
      </c>
    </row>
    <row r="33">
      <c r="A33" s="18" t="inlineStr">
        <is>
          <t>Jul</t>
        </is>
      </c>
      <c r="B33" s="18" t="inlineStr">
        <is>
          <t>Nagpur</t>
        </is>
      </c>
      <c r="C33" s="19" t="inlineStr">
        <is>
          <t>Nagpur Butibori Plant</t>
        </is>
      </c>
      <c r="D33" s="19" t="inlineStr">
        <is>
          <t>Tablet</t>
        </is>
      </c>
      <c r="E33" s="20" t="n">
        <v>570</v>
      </c>
      <c r="F33" s="21" t="n">
        <v>840000</v>
      </c>
      <c r="G33" s="21" t="n">
        <v>875000</v>
      </c>
      <c r="H33" s="22">
        <f>IF([@Target]=0,0,[@Sales]/[@Target])</f>
        <v/>
      </c>
    </row>
    <row r="34">
      <c r="A34" s="18" t="inlineStr">
        <is>
          <t>Jul</t>
        </is>
      </c>
      <c r="B34" s="18" t="inlineStr">
        <is>
          <t>Nagpur</t>
        </is>
      </c>
      <c r="C34" s="19" t="inlineStr">
        <is>
          <t>Nagpur Hingna Plant</t>
        </is>
      </c>
      <c r="D34" s="19" t="inlineStr">
        <is>
          <t>Ointment</t>
        </is>
      </c>
      <c r="E34" s="20" t="n">
        <v>3940</v>
      </c>
      <c r="F34" s="21" t="n">
        <v>735000</v>
      </c>
      <c r="G34" s="21" t="n">
        <v>210000</v>
      </c>
      <c r="H34" s="22">
        <f>IF([@Target]=0,0,[@Sales]/[@Target])</f>
        <v/>
      </c>
    </row>
    <row r="35">
      <c r="A35" s="18" t="inlineStr">
        <is>
          <t>Aug</t>
        </is>
      </c>
      <c r="B35" s="18" t="inlineStr">
        <is>
          <t>Pune</t>
        </is>
      </c>
      <c r="C35" s="19" t="inlineStr">
        <is>
          <t>Pune Hinjawadi Plant</t>
        </is>
      </c>
      <c r="D35" s="19" t="inlineStr">
        <is>
          <t>Syrup</t>
        </is>
      </c>
      <c r="E35" s="20" t="n">
        <v>6480</v>
      </c>
      <c r="F35" s="21" t="n">
        <v>1265000</v>
      </c>
      <c r="G35" s="21" t="n">
        <v>1105000</v>
      </c>
      <c r="H35" s="22">
        <f>IF([@Target]=0,0,[@Sales]/[@Target])</f>
        <v/>
      </c>
    </row>
    <row r="36">
      <c r="A36" s="18" t="inlineStr">
        <is>
          <t>Aug</t>
        </is>
      </c>
      <c r="B36" s="18" t="inlineStr">
        <is>
          <t>Pune</t>
        </is>
      </c>
      <c r="C36" s="19" t="inlineStr">
        <is>
          <t>Pune Bhosari Plant</t>
        </is>
      </c>
      <c r="D36" s="19" t="inlineStr">
        <is>
          <t>Tablet</t>
        </is>
      </c>
      <c r="E36" s="20" t="n">
        <v>1450</v>
      </c>
      <c r="F36" s="21" t="n">
        <v>1215000</v>
      </c>
      <c r="G36" s="21" t="n">
        <v>860000</v>
      </c>
      <c r="H36" s="22">
        <f>IF([@Target]=0,0,[@Sales]/[@Target])</f>
        <v/>
      </c>
    </row>
    <row r="37">
      <c r="A37" s="18" t="inlineStr">
        <is>
          <t>Aug</t>
        </is>
      </c>
      <c r="B37" s="18" t="inlineStr">
        <is>
          <t>Solapur</t>
        </is>
      </c>
      <c r="C37" s="19" t="inlineStr">
        <is>
          <t>Solapur Plant</t>
        </is>
      </c>
      <c r="D37" s="19" t="inlineStr">
        <is>
          <t>Ointment</t>
        </is>
      </c>
      <c r="E37" s="20" t="n">
        <v>540</v>
      </c>
      <c r="F37" s="21" t="n">
        <v>865000</v>
      </c>
      <c r="G37" s="21" t="n">
        <v>960000</v>
      </c>
      <c r="H37" s="22">
        <f>IF([@Target]=0,0,[@Sales]/[@Target])</f>
        <v/>
      </c>
    </row>
    <row r="38">
      <c r="A38" s="18" t="inlineStr">
        <is>
          <t>Aug</t>
        </is>
      </c>
      <c r="B38" s="18" t="inlineStr">
        <is>
          <t>Nashik</t>
        </is>
      </c>
      <c r="C38" s="19" t="inlineStr">
        <is>
          <t>Nashik Satpur Plant</t>
        </is>
      </c>
      <c r="D38" s="19" t="inlineStr">
        <is>
          <t>Syrup</t>
        </is>
      </c>
      <c r="E38" s="20" t="n">
        <v>780</v>
      </c>
      <c r="F38" s="21" t="n">
        <v>510000</v>
      </c>
      <c r="G38" s="21" t="n">
        <v>1065000</v>
      </c>
      <c r="H38" s="22">
        <f>IF([@Target]=0,0,[@Sales]/[@Target])</f>
        <v/>
      </c>
    </row>
    <row r="39">
      <c r="A39" s="18" t="inlineStr">
        <is>
          <t>Aug</t>
        </is>
      </c>
      <c r="B39" s="18" t="inlineStr">
        <is>
          <t>Sambhaji Nagar</t>
        </is>
      </c>
      <c r="C39" s="19" t="inlineStr">
        <is>
          <t>Sambhaji Waluj Plant</t>
        </is>
      </c>
      <c r="D39" s="19" t="inlineStr">
        <is>
          <t>Tablet</t>
        </is>
      </c>
      <c r="E39" s="20" t="n">
        <v>7300</v>
      </c>
      <c r="F39" s="21" t="n">
        <v>670000</v>
      </c>
      <c r="G39" s="21" t="n">
        <v>890000</v>
      </c>
      <c r="H39" s="22">
        <f>IF([@Target]=0,0,[@Sales]/[@Target])</f>
        <v/>
      </c>
    </row>
    <row r="40">
      <c r="A40" s="18" t="inlineStr">
        <is>
          <t>Aug</t>
        </is>
      </c>
      <c r="B40" s="18" t="inlineStr">
        <is>
          <t>Kolhapur</t>
        </is>
      </c>
      <c r="C40" s="19" t="inlineStr">
        <is>
          <t>Kolhapur Plant</t>
        </is>
      </c>
      <c r="D40" s="19" t="inlineStr">
        <is>
          <t>Ointment</t>
        </is>
      </c>
      <c r="E40" s="20" t="n">
        <v>4560</v>
      </c>
      <c r="F40" s="21" t="n">
        <v>320000</v>
      </c>
      <c r="G40" s="21" t="n">
        <v>420000</v>
      </c>
      <c r="H40" s="22">
        <f>IF([@Target]=0,0,[@Sales]/[@Target])</f>
        <v/>
      </c>
    </row>
    <row r="41">
      <c r="A41" s="18" t="inlineStr">
        <is>
          <t>Aug</t>
        </is>
      </c>
      <c r="B41" s="18" t="inlineStr">
        <is>
          <t>Nagpur</t>
        </is>
      </c>
      <c r="C41" s="19" t="inlineStr">
        <is>
          <t>Nagpur Butibori Plant</t>
        </is>
      </c>
      <c r="D41" s="19" t="inlineStr">
        <is>
          <t>Syrup</t>
        </is>
      </c>
      <c r="E41" s="20" t="n">
        <v>3320</v>
      </c>
      <c r="F41" s="21" t="n">
        <v>160000</v>
      </c>
      <c r="G41" s="21" t="n">
        <v>1145000</v>
      </c>
      <c r="H41" s="22">
        <f>IF([@Target]=0,0,[@Sales]/[@Target])</f>
        <v/>
      </c>
    </row>
    <row r="42">
      <c r="A42" s="18" t="inlineStr">
        <is>
          <t>Aug</t>
        </is>
      </c>
      <c r="B42" s="18" t="inlineStr">
        <is>
          <t>Nagpur</t>
        </is>
      </c>
      <c r="C42" s="19" t="inlineStr">
        <is>
          <t>Nagpur Hingna Plant</t>
        </is>
      </c>
      <c r="D42" s="19" t="inlineStr">
        <is>
          <t>Tablet</t>
        </is>
      </c>
      <c r="E42" s="20" t="n">
        <v>940</v>
      </c>
      <c r="F42" s="21" t="n">
        <v>1005000</v>
      </c>
      <c r="G42" s="21" t="n">
        <v>1260000</v>
      </c>
      <c r="H42" s="22">
        <f>IF([@Target]=0,0,[@Sales]/[@Target])</f>
        <v/>
      </c>
    </row>
    <row r="43">
      <c r="A43" s="18" t="inlineStr">
        <is>
          <t>Sep</t>
        </is>
      </c>
      <c r="B43" s="18" t="inlineStr">
        <is>
          <t>Pune</t>
        </is>
      </c>
      <c r="C43" s="19" t="inlineStr">
        <is>
          <t>Pune Hinjawadi Plant</t>
        </is>
      </c>
      <c r="D43" s="19" t="inlineStr">
        <is>
          <t>Ointment</t>
        </is>
      </c>
      <c r="E43" s="20" t="n">
        <v>4830</v>
      </c>
      <c r="F43" s="21" t="n">
        <v>1290000</v>
      </c>
      <c r="G43" s="21" t="n">
        <v>885000</v>
      </c>
      <c r="H43" s="22">
        <f>IF([@Target]=0,0,[@Sales]/[@Target])</f>
        <v/>
      </c>
    </row>
    <row r="44">
      <c r="A44" s="18" t="inlineStr">
        <is>
          <t>Sep</t>
        </is>
      </c>
      <c r="B44" s="18" t="inlineStr">
        <is>
          <t>Pune</t>
        </is>
      </c>
      <c r="C44" s="19" t="inlineStr">
        <is>
          <t>Pune Bhosari Plant</t>
        </is>
      </c>
      <c r="D44" s="19" t="inlineStr">
        <is>
          <t>Syrup</t>
        </is>
      </c>
      <c r="E44" s="20" t="n">
        <v>7040</v>
      </c>
      <c r="F44" s="21" t="n">
        <v>540000</v>
      </c>
      <c r="G44" s="21" t="n">
        <v>245000</v>
      </c>
      <c r="H44" s="22">
        <f>IF([@Target]=0,0,[@Sales]/[@Target])</f>
        <v/>
      </c>
    </row>
    <row r="45">
      <c r="A45" s="18" t="inlineStr">
        <is>
          <t>Sep</t>
        </is>
      </c>
      <c r="B45" s="18" t="inlineStr">
        <is>
          <t>Solapur</t>
        </is>
      </c>
      <c r="C45" s="19" t="inlineStr">
        <is>
          <t>Solapur Plant</t>
        </is>
      </c>
      <c r="D45" s="19" t="inlineStr">
        <is>
          <t>Tablet</t>
        </is>
      </c>
      <c r="E45" s="20" t="n">
        <v>1000</v>
      </c>
      <c r="F45" s="21" t="n">
        <v>800000</v>
      </c>
      <c r="G45" s="21" t="n">
        <v>730000</v>
      </c>
      <c r="H45" s="22">
        <f>IF([@Target]=0,0,[@Sales]/[@Target])</f>
        <v/>
      </c>
    </row>
    <row r="46">
      <c r="A46" s="18" t="inlineStr">
        <is>
          <t>Sep</t>
        </is>
      </c>
      <c r="B46" s="18" t="inlineStr">
        <is>
          <t>Nashik</t>
        </is>
      </c>
      <c r="C46" s="19" t="inlineStr">
        <is>
          <t>Nashik Satpur Plant</t>
        </is>
      </c>
      <c r="D46" s="19" t="inlineStr">
        <is>
          <t>Ointment</t>
        </is>
      </c>
      <c r="E46" s="20" t="n">
        <v>6290</v>
      </c>
      <c r="F46" s="21" t="n">
        <v>340000</v>
      </c>
      <c r="G46" s="21" t="n">
        <v>365000</v>
      </c>
      <c r="H46" s="22">
        <f>IF([@Target]=0,0,[@Sales]/[@Target])</f>
        <v/>
      </c>
    </row>
    <row r="47">
      <c r="A47" s="18" t="inlineStr">
        <is>
          <t>Sep</t>
        </is>
      </c>
      <c r="B47" s="18" t="inlineStr">
        <is>
          <t>Sambhaji Nagar</t>
        </is>
      </c>
      <c r="C47" s="19" t="inlineStr">
        <is>
          <t>Sambhaji Waluj Plant</t>
        </is>
      </c>
      <c r="D47" s="19" t="inlineStr">
        <is>
          <t>Syrup</t>
        </is>
      </c>
      <c r="E47" s="20" t="n">
        <v>2540</v>
      </c>
      <c r="F47" s="21" t="n">
        <v>955000</v>
      </c>
      <c r="G47" s="21" t="n">
        <v>320000</v>
      </c>
      <c r="H47" s="22">
        <f>IF([@Target]=0,0,[@Sales]/[@Target])</f>
        <v/>
      </c>
    </row>
    <row r="48">
      <c r="A48" s="18" t="inlineStr">
        <is>
          <t>Sep</t>
        </is>
      </c>
      <c r="B48" s="18" t="inlineStr">
        <is>
          <t>Kolhapur</t>
        </is>
      </c>
      <c r="C48" s="19" t="inlineStr">
        <is>
          <t>Kolhapur Plant</t>
        </is>
      </c>
      <c r="D48" s="19" t="inlineStr">
        <is>
          <t>Tablet</t>
        </is>
      </c>
      <c r="E48" s="20" t="n">
        <v>6680</v>
      </c>
      <c r="F48" s="21" t="n">
        <v>1095000</v>
      </c>
      <c r="G48" s="21" t="n">
        <v>450000</v>
      </c>
      <c r="H48" s="22">
        <f>IF([@Target]=0,0,[@Sales]/[@Target])</f>
        <v/>
      </c>
    </row>
    <row r="49">
      <c r="A49" s="18" t="inlineStr">
        <is>
          <t>Sep</t>
        </is>
      </c>
      <c r="B49" s="18" t="inlineStr">
        <is>
          <t>Nagpur</t>
        </is>
      </c>
      <c r="C49" s="19" t="inlineStr">
        <is>
          <t>Nagpur Butibori Plant</t>
        </is>
      </c>
      <c r="D49" s="19" t="inlineStr">
        <is>
          <t>Ointment</t>
        </is>
      </c>
      <c r="E49" s="20" t="n">
        <v>730</v>
      </c>
      <c r="F49" s="21" t="n">
        <v>545000</v>
      </c>
      <c r="G49" s="21" t="n">
        <v>1015000</v>
      </c>
      <c r="H49" s="22">
        <f>IF([@Target]=0,0,[@Sales]/[@Target])</f>
        <v/>
      </c>
    </row>
    <row r="50">
      <c r="A50" s="18" t="inlineStr">
        <is>
          <t>Sep</t>
        </is>
      </c>
      <c r="B50" s="18" t="inlineStr">
        <is>
          <t>Nagpur</t>
        </is>
      </c>
      <c r="C50" s="19" t="inlineStr">
        <is>
          <t>Nagpur Hingna Plant</t>
        </is>
      </c>
      <c r="D50" s="19" t="inlineStr">
        <is>
          <t>Syrup</t>
        </is>
      </c>
      <c r="E50" s="20" t="n">
        <v>5100</v>
      </c>
      <c r="F50" s="21" t="n">
        <v>850000</v>
      </c>
      <c r="G50" s="21" t="n">
        <v>590000</v>
      </c>
      <c r="H50" s="22">
        <f>IF([@Target]=0,0,[@Sales]/[@Target])</f>
        <v/>
      </c>
    </row>
    <row r="51">
      <c r="A51" s="18" t="inlineStr">
        <is>
          <t>Oct</t>
        </is>
      </c>
      <c r="B51" s="18" t="inlineStr">
        <is>
          <t>Pune</t>
        </is>
      </c>
      <c r="C51" s="19" t="inlineStr">
        <is>
          <t>Pune Hinjawadi Plant</t>
        </is>
      </c>
      <c r="D51" s="19" t="inlineStr">
        <is>
          <t>Tablet</t>
        </is>
      </c>
      <c r="E51" s="20" t="n">
        <v>7850</v>
      </c>
      <c r="F51" s="21" t="n">
        <v>1300000</v>
      </c>
      <c r="G51" s="21" t="n">
        <v>605000</v>
      </c>
      <c r="H51" s="22">
        <f>IF([@Target]=0,0,[@Sales]/[@Target])</f>
        <v/>
      </c>
    </row>
    <row r="52">
      <c r="A52" s="18" t="inlineStr">
        <is>
          <t>Oct</t>
        </is>
      </c>
      <c r="B52" s="18" t="inlineStr">
        <is>
          <t>Pune</t>
        </is>
      </c>
      <c r="C52" s="19" t="inlineStr">
        <is>
          <t>Pune Bhosari Plant</t>
        </is>
      </c>
      <c r="D52" s="19" t="inlineStr">
        <is>
          <t>Ointment</t>
        </is>
      </c>
      <c r="E52" s="20" t="n">
        <v>2590</v>
      </c>
      <c r="F52" s="21" t="n">
        <v>935000</v>
      </c>
      <c r="G52" s="21" t="n">
        <v>1210000</v>
      </c>
      <c r="H52" s="22">
        <f>IF([@Target]=0,0,[@Sales]/[@Target])</f>
        <v/>
      </c>
    </row>
    <row r="53">
      <c r="A53" s="18" t="inlineStr">
        <is>
          <t>Oct</t>
        </is>
      </c>
      <c r="B53" s="18" t="inlineStr">
        <is>
          <t>Solapur</t>
        </is>
      </c>
      <c r="C53" s="19" t="inlineStr">
        <is>
          <t>Solapur Plant</t>
        </is>
      </c>
      <c r="D53" s="19" t="inlineStr">
        <is>
          <t>Syrup</t>
        </is>
      </c>
      <c r="E53" s="20" t="n">
        <v>4910</v>
      </c>
      <c r="F53" s="21" t="n">
        <v>1380000</v>
      </c>
      <c r="G53" s="21" t="n">
        <v>1205000</v>
      </c>
      <c r="H53" s="22">
        <f>IF([@Target]=0,0,[@Sales]/[@Target])</f>
        <v/>
      </c>
    </row>
    <row r="54">
      <c r="A54" s="18" t="inlineStr">
        <is>
          <t>Oct</t>
        </is>
      </c>
      <c r="B54" s="18" t="inlineStr">
        <is>
          <t>Nashik</t>
        </is>
      </c>
      <c r="C54" s="19" t="inlineStr">
        <is>
          <t>Nashik Satpur Plant</t>
        </is>
      </c>
      <c r="D54" s="19" t="inlineStr">
        <is>
          <t>Tablet</t>
        </is>
      </c>
      <c r="E54" s="20" t="n">
        <v>6850</v>
      </c>
      <c r="F54" s="21" t="n">
        <v>655000</v>
      </c>
      <c r="G54" s="21" t="n">
        <v>345000</v>
      </c>
      <c r="H54" s="22">
        <f>IF([@Target]=0,0,[@Sales]/[@Target])</f>
        <v/>
      </c>
    </row>
    <row r="55">
      <c r="A55" s="18" t="inlineStr">
        <is>
          <t>Oct</t>
        </is>
      </c>
      <c r="B55" s="18" t="inlineStr">
        <is>
          <t>Sambhaji Nagar</t>
        </is>
      </c>
      <c r="C55" s="19" t="inlineStr">
        <is>
          <t>Sambhaji Waluj Plant</t>
        </is>
      </c>
      <c r="D55" s="19" t="inlineStr">
        <is>
          <t>Ointment</t>
        </is>
      </c>
      <c r="E55" s="20" t="n">
        <v>5800</v>
      </c>
      <c r="F55" s="21" t="n">
        <v>885000</v>
      </c>
      <c r="G55" s="21" t="n">
        <v>740000</v>
      </c>
      <c r="H55" s="22">
        <f>IF([@Target]=0,0,[@Sales]/[@Target])</f>
        <v/>
      </c>
    </row>
    <row r="56">
      <c r="A56" s="18" t="inlineStr">
        <is>
          <t>Oct</t>
        </is>
      </c>
      <c r="B56" s="18" t="inlineStr">
        <is>
          <t>Kolhapur</t>
        </is>
      </c>
      <c r="C56" s="19" t="inlineStr">
        <is>
          <t>Kolhapur Plant</t>
        </is>
      </c>
      <c r="D56" s="19" t="inlineStr">
        <is>
          <t>Syrup</t>
        </is>
      </c>
      <c r="E56" s="20" t="n">
        <v>4530</v>
      </c>
      <c r="F56" s="21" t="n">
        <v>875000</v>
      </c>
      <c r="G56" s="21" t="n">
        <v>1015000</v>
      </c>
      <c r="H56" s="22">
        <f>IF([@Target]=0,0,[@Sales]/[@Target])</f>
        <v/>
      </c>
    </row>
    <row r="57">
      <c r="A57" s="18" t="inlineStr">
        <is>
          <t>Oct</t>
        </is>
      </c>
      <c r="B57" s="18" t="inlineStr">
        <is>
          <t>Nagpur</t>
        </is>
      </c>
      <c r="C57" s="19" t="inlineStr">
        <is>
          <t>Nagpur Butibori Plant</t>
        </is>
      </c>
      <c r="D57" s="19" t="inlineStr">
        <is>
          <t>Tablet</t>
        </is>
      </c>
      <c r="E57" s="20" t="n">
        <v>4000</v>
      </c>
      <c r="F57" s="21" t="n">
        <v>515000</v>
      </c>
      <c r="G57" s="21" t="n">
        <v>830000</v>
      </c>
      <c r="H57" s="22">
        <f>IF([@Target]=0,0,[@Sales]/[@Target])</f>
        <v/>
      </c>
    </row>
    <row r="58">
      <c r="A58" s="18" t="inlineStr">
        <is>
          <t>Oct</t>
        </is>
      </c>
      <c r="B58" s="18" t="inlineStr">
        <is>
          <t>Nagpur</t>
        </is>
      </c>
      <c r="C58" s="19" t="inlineStr">
        <is>
          <t>Nagpur Hingna Plant</t>
        </is>
      </c>
      <c r="D58" s="19" t="inlineStr">
        <is>
          <t>Ointment</t>
        </is>
      </c>
      <c r="E58" s="20" t="n">
        <v>7520</v>
      </c>
      <c r="F58" s="21" t="n">
        <v>1300000</v>
      </c>
      <c r="G58" s="21" t="n">
        <v>1005000</v>
      </c>
      <c r="H58" s="22">
        <f>IF([@Target]=0,0,[@Sales]/[@Target])</f>
        <v/>
      </c>
    </row>
    <row r="59">
      <c r="A59" s="18" t="inlineStr">
        <is>
          <t>Nov</t>
        </is>
      </c>
      <c r="B59" s="18" t="inlineStr">
        <is>
          <t>Pune</t>
        </is>
      </c>
      <c r="C59" s="19" t="inlineStr">
        <is>
          <t>Pune Hinjawadi Plant</t>
        </is>
      </c>
      <c r="D59" s="19" t="inlineStr">
        <is>
          <t>Syrup</t>
        </is>
      </c>
      <c r="E59" s="20" t="n">
        <v>5410</v>
      </c>
      <c r="F59" s="21" t="n">
        <v>1190000</v>
      </c>
      <c r="G59" s="21" t="n">
        <v>215000</v>
      </c>
      <c r="H59" s="22">
        <f>IF([@Target]=0,0,[@Sales]/[@Target])</f>
        <v/>
      </c>
    </row>
    <row r="60">
      <c r="A60" s="18" t="inlineStr">
        <is>
          <t>Nov</t>
        </is>
      </c>
      <c r="B60" s="18" t="inlineStr">
        <is>
          <t>Pune</t>
        </is>
      </c>
      <c r="C60" s="19" t="inlineStr">
        <is>
          <t>Pune Bhosari Plant</t>
        </is>
      </c>
      <c r="D60" s="19" t="inlineStr">
        <is>
          <t>Tablet</t>
        </is>
      </c>
      <c r="E60" s="20" t="n">
        <v>5090</v>
      </c>
      <c r="F60" s="21" t="n">
        <v>1190000</v>
      </c>
      <c r="G60" s="21" t="n">
        <v>1125000</v>
      </c>
      <c r="H60" s="22">
        <f>IF([@Target]=0,0,[@Sales]/[@Target])</f>
        <v/>
      </c>
    </row>
    <row r="61">
      <c r="A61" s="18" t="inlineStr">
        <is>
          <t>Nov</t>
        </is>
      </c>
      <c r="B61" s="18" t="inlineStr">
        <is>
          <t>Solapur</t>
        </is>
      </c>
      <c r="C61" s="19" t="inlineStr">
        <is>
          <t>Solapur Plant</t>
        </is>
      </c>
      <c r="D61" s="19" t="inlineStr">
        <is>
          <t>Ointment</t>
        </is>
      </c>
      <c r="E61" s="20" t="n">
        <v>7870</v>
      </c>
      <c r="F61" s="21" t="n">
        <v>940000</v>
      </c>
      <c r="G61" s="21" t="n">
        <v>855000</v>
      </c>
      <c r="H61" s="22">
        <f>IF([@Target]=0,0,[@Sales]/[@Target])</f>
        <v/>
      </c>
    </row>
    <row r="62">
      <c r="A62" s="18" t="inlineStr">
        <is>
          <t>Nov</t>
        </is>
      </c>
      <c r="B62" s="18" t="inlineStr">
        <is>
          <t>Nashik</t>
        </is>
      </c>
      <c r="C62" s="19" t="inlineStr">
        <is>
          <t>Nashik Satpur Plant</t>
        </is>
      </c>
      <c r="D62" s="19" t="inlineStr">
        <is>
          <t>Syrup</t>
        </is>
      </c>
      <c r="E62" s="20" t="n">
        <v>5110</v>
      </c>
      <c r="F62" s="21" t="n">
        <v>1000000</v>
      </c>
      <c r="G62" s="21" t="n">
        <v>535000</v>
      </c>
      <c r="H62" s="22">
        <f>IF([@Target]=0,0,[@Sales]/[@Target])</f>
        <v/>
      </c>
    </row>
    <row r="63">
      <c r="A63" s="18" t="inlineStr">
        <is>
          <t>Nov</t>
        </is>
      </c>
      <c r="B63" s="18" t="inlineStr">
        <is>
          <t>Sambhaji Nagar</t>
        </is>
      </c>
      <c r="C63" s="19" t="inlineStr">
        <is>
          <t>Sambhaji Waluj Plant</t>
        </is>
      </c>
      <c r="D63" s="19" t="inlineStr">
        <is>
          <t>Tablet</t>
        </is>
      </c>
      <c r="E63" s="20" t="n">
        <v>770</v>
      </c>
      <c r="F63" s="21" t="n">
        <v>415000</v>
      </c>
      <c r="G63" s="21" t="n">
        <v>1315000</v>
      </c>
      <c r="H63" s="22">
        <f>IF([@Target]=0,0,[@Sales]/[@Target])</f>
        <v/>
      </c>
    </row>
    <row r="64">
      <c r="A64" s="18" t="inlineStr">
        <is>
          <t>Nov</t>
        </is>
      </c>
      <c r="B64" s="18" t="inlineStr">
        <is>
          <t>Kolhapur</t>
        </is>
      </c>
      <c r="C64" s="19" t="inlineStr">
        <is>
          <t>Kolhapur Plant</t>
        </is>
      </c>
      <c r="D64" s="19" t="inlineStr">
        <is>
          <t>Ointment</t>
        </is>
      </c>
      <c r="E64" s="20" t="n">
        <v>2620</v>
      </c>
      <c r="F64" s="21" t="n">
        <v>495000</v>
      </c>
      <c r="G64" s="21" t="n">
        <v>410000</v>
      </c>
      <c r="H64" s="22">
        <f>IF([@Target]=0,0,[@Sales]/[@Target])</f>
        <v/>
      </c>
    </row>
    <row r="65">
      <c r="A65" s="18" t="inlineStr">
        <is>
          <t>Nov</t>
        </is>
      </c>
      <c r="B65" s="18" t="inlineStr">
        <is>
          <t>Nagpur</t>
        </is>
      </c>
      <c r="C65" s="19" t="inlineStr">
        <is>
          <t>Nagpur Butibori Plant</t>
        </is>
      </c>
      <c r="D65" s="19" t="inlineStr">
        <is>
          <t>Syrup</t>
        </is>
      </c>
      <c r="E65" s="20" t="n">
        <v>2240</v>
      </c>
      <c r="F65" s="21" t="n">
        <v>990000</v>
      </c>
      <c r="G65" s="21" t="n">
        <v>1310000</v>
      </c>
      <c r="H65" s="22">
        <f>IF([@Target]=0,0,[@Sales]/[@Target])</f>
        <v/>
      </c>
    </row>
    <row r="66">
      <c r="A66" s="18" t="inlineStr">
        <is>
          <t>Nov</t>
        </is>
      </c>
      <c r="B66" s="18" t="inlineStr">
        <is>
          <t>Nagpur</t>
        </is>
      </c>
      <c r="C66" s="19" t="inlineStr">
        <is>
          <t>Nagpur Hingna Plant</t>
        </is>
      </c>
      <c r="D66" s="19" t="inlineStr">
        <is>
          <t>Tablet</t>
        </is>
      </c>
      <c r="E66" s="20" t="n">
        <v>3180</v>
      </c>
      <c r="F66" s="21" t="n">
        <v>1115000</v>
      </c>
      <c r="G66" s="21" t="n">
        <v>550000</v>
      </c>
      <c r="H66" s="22">
        <f>IF([@Target]=0,0,[@Sales]/[@Target])</f>
        <v/>
      </c>
    </row>
    <row r="67">
      <c r="A67" s="18" t="inlineStr">
        <is>
          <t>Dec</t>
        </is>
      </c>
      <c r="B67" s="18" t="inlineStr">
        <is>
          <t>Pune</t>
        </is>
      </c>
      <c r="C67" s="19" t="inlineStr">
        <is>
          <t>Pune Hinjawadi Plant</t>
        </is>
      </c>
      <c r="D67" s="19" t="inlineStr">
        <is>
          <t>Ointment</t>
        </is>
      </c>
      <c r="E67" s="20" t="n">
        <v>6540</v>
      </c>
      <c r="F67" s="21" t="n">
        <v>430000</v>
      </c>
      <c r="G67" s="21" t="n">
        <v>215000</v>
      </c>
      <c r="H67" s="22">
        <f>IF([@Target]=0,0,[@Sales]/[@Target])</f>
        <v/>
      </c>
    </row>
    <row r="68">
      <c r="A68" s="18" t="inlineStr">
        <is>
          <t>Dec</t>
        </is>
      </c>
      <c r="B68" s="18" t="inlineStr">
        <is>
          <t>Pune</t>
        </is>
      </c>
      <c r="C68" s="19" t="inlineStr">
        <is>
          <t>Pune Bhosari Plant</t>
        </is>
      </c>
      <c r="D68" s="19" t="inlineStr">
        <is>
          <t>Syrup</t>
        </is>
      </c>
      <c r="E68" s="20" t="n">
        <v>1460</v>
      </c>
      <c r="F68" s="21" t="n">
        <v>940000</v>
      </c>
      <c r="G68" s="21" t="n">
        <v>460000</v>
      </c>
      <c r="H68" s="22">
        <f>IF([@Target]=0,0,[@Sales]/[@Target])</f>
        <v/>
      </c>
    </row>
    <row r="69">
      <c r="A69" s="18" t="inlineStr">
        <is>
          <t>Dec</t>
        </is>
      </c>
      <c r="B69" s="18" t="inlineStr">
        <is>
          <t>Solapur</t>
        </is>
      </c>
      <c r="C69" s="19" t="inlineStr">
        <is>
          <t>Solapur Plant</t>
        </is>
      </c>
      <c r="D69" s="19" t="inlineStr">
        <is>
          <t>Tablet</t>
        </is>
      </c>
      <c r="E69" s="20" t="n">
        <v>5520</v>
      </c>
      <c r="F69" s="21" t="n">
        <v>1315000</v>
      </c>
      <c r="G69" s="21" t="n">
        <v>1085000</v>
      </c>
      <c r="H69" s="22">
        <f>IF([@Target]=0,0,[@Sales]/[@Target])</f>
        <v/>
      </c>
    </row>
    <row r="70">
      <c r="A70" s="18" t="inlineStr">
        <is>
          <t>Dec</t>
        </is>
      </c>
      <c r="B70" s="18" t="inlineStr">
        <is>
          <t>Nashik</t>
        </is>
      </c>
      <c r="C70" s="19" t="inlineStr">
        <is>
          <t>Nashik Satpur Plant</t>
        </is>
      </c>
      <c r="D70" s="19" t="inlineStr">
        <is>
          <t>Ointment</t>
        </is>
      </c>
      <c r="E70" s="20" t="n">
        <v>1430</v>
      </c>
      <c r="F70" s="21" t="n">
        <v>805000</v>
      </c>
      <c r="G70" s="21" t="n">
        <v>615000</v>
      </c>
      <c r="H70" s="22">
        <f>IF([@Target]=0,0,[@Sales]/[@Target])</f>
        <v/>
      </c>
    </row>
    <row r="71">
      <c r="A71" s="18" t="inlineStr">
        <is>
          <t>Dec</t>
        </is>
      </c>
      <c r="B71" s="18" t="inlineStr">
        <is>
          <t>Sambhaji Nagar</t>
        </is>
      </c>
      <c r="C71" s="19" t="inlineStr">
        <is>
          <t>Sambhaji Waluj Plant</t>
        </is>
      </c>
      <c r="D71" s="19" t="inlineStr">
        <is>
          <t>Syrup</t>
        </is>
      </c>
      <c r="E71" s="20" t="n">
        <v>7520</v>
      </c>
      <c r="F71" s="21" t="n">
        <v>250000</v>
      </c>
      <c r="G71" s="21" t="n">
        <v>205000</v>
      </c>
      <c r="H71" s="22">
        <f>IF([@Target]=0,0,[@Sales]/[@Target])</f>
        <v/>
      </c>
    </row>
    <row r="72">
      <c r="A72" s="18" t="inlineStr">
        <is>
          <t>Dec</t>
        </is>
      </c>
      <c r="B72" s="18" t="inlineStr">
        <is>
          <t>Kolhapur</t>
        </is>
      </c>
      <c r="C72" s="19" t="inlineStr">
        <is>
          <t>Kolhapur Plant</t>
        </is>
      </c>
      <c r="D72" s="19" t="inlineStr">
        <is>
          <t>Tablet</t>
        </is>
      </c>
      <c r="E72" s="20" t="n">
        <v>2000</v>
      </c>
      <c r="F72" s="21" t="n">
        <v>760000</v>
      </c>
      <c r="G72" s="21" t="n">
        <v>905000</v>
      </c>
      <c r="H72" s="22">
        <f>IF([@Target]=0,0,[@Sales]/[@Target])</f>
        <v/>
      </c>
    </row>
    <row r="73">
      <c r="A73" s="18" t="inlineStr">
        <is>
          <t>Dec</t>
        </is>
      </c>
      <c r="B73" s="18" t="inlineStr">
        <is>
          <t>Nagpur</t>
        </is>
      </c>
      <c r="C73" s="19" t="inlineStr">
        <is>
          <t>Nagpur Butibori Plant</t>
        </is>
      </c>
      <c r="D73" s="19" t="inlineStr">
        <is>
          <t>Ointment</t>
        </is>
      </c>
      <c r="E73" s="20" t="n">
        <v>7030</v>
      </c>
      <c r="F73" s="21" t="n">
        <v>1350000</v>
      </c>
      <c r="G73" s="21" t="n">
        <v>885000</v>
      </c>
      <c r="H73" s="22">
        <f>IF([@Target]=0,0,[@Sales]/[@Target])</f>
        <v/>
      </c>
    </row>
    <row r="74">
      <c r="A74" s="18" t="inlineStr">
        <is>
          <t>Dec</t>
        </is>
      </c>
      <c r="B74" s="18" t="inlineStr">
        <is>
          <t>Nagpur</t>
        </is>
      </c>
      <c r="C74" s="19" t="inlineStr">
        <is>
          <t>Nagpur Hingna Plant</t>
        </is>
      </c>
      <c r="D74" s="19" t="inlineStr">
        <is>
          <t>Syrup</t>
        </is>
      </c>
      <c r="E74" s="20" t="n">
        <v>7280</v>
      </c>
      <c r="F74" s="21" t="n">
        <v>800000</v>
      </c>
      <c r="G74" s="21" t="n">
        <v>1285000</v>
      </c>
      <c r="H74" s="22">
        <f>IF([@Target]=0,0,[@Sales]/[@Target])</f>
        <v/>
      </c>
    </row>
    <row r="75">
      <c r="A75" s="18" t="inlineStr">
        <is>
          <t>Jan</t>
        </is>
      </c>
      <c r="B75" s="18" t="inlineStr">
        <is>
          <t>Pune</t>
        </is>
      </c>
      <c r="C75" s="19" t="inlineStr">
        <is>
          <t>Pune Hinjawadi Plant</t>
        </is>
      </c>
      <c r="D75" s="19" t="inlineStr">
        <is>
          <t>Tablet</t>
        </is>
      </c>
      <c r="E75" s="20" t="n">
        <v>4530</v>
      </c>
      <c r="F75" s="21" t="n">
        <v>575000</v>
      </c>
      <c r="G75" s="21" t="n">
        <v>545000</v>
      </c>
      <c r="H75" s="22">
        <f>IF([@Target]=0,0,[@Sales]/[@Target])</f>
        <v/>
      </c>
    </row>
    <row r="76">
      <c r="A76" s="18" t="inlineStr">
        <is>
          <t>Jan</t>
        </is>
      </c>
      <c r="B76" s="18" t="inlineStr">
        <is>
          <t>Pune</t>
        </is>
      </c>
      <c r="C76" s="19" t="inlineStr">
        <is>
          <t>Pune Bhosari Plant</t>
        </is>
      </c>
      <c r="D76" s="19" t="inlineStr">
        <is>
          <t>Ointment</t>
        </is>
      </c>
      <c r="E76" s="20" t="n">
        <v>5530</v>
      </c>
      <c r="F76" s="21" t="n">
        <v>1025000</v>
      </c>
      <c r="G76" s="21" t="n">
        <v>990000</v>
      </c>
      <c r="H76" s="22">
        <f>IF([@Target]=0,0,[@Sales]/[@Target])</f>
        <v/>
      </c>
    </row>
    <row r="77">
      <c r="A77" s="18" t="inlineStr">
        <is>
          <t>Jan</t>
        </is>
      </c>
      <c r="B77" s="18" t="inlineStr">
        <is>
          <t>Solapur</t>
        </is>
      </c>
      <c r="C77" s="19" t="inlineStr">
        <is>
          <t>Solapur Plant</t>
        </is>
      </c>
      <c r="D77" s="19" t="inlineStr">
        <is>
          <t>Syrup</t>
        </is>
      </c>
      <c r="E77" s="20" t="n">
        <v>3760</v>
      </c>
      <c r="F77" s="21" t="n">
        <v>550000</v>
      </c>
      <c r="G77" s="21" t="n">
        <v>320000</v>
      </c>
      <c r="H77" s="22">
        <f>IF([@Target]=0,0,[@Sales]/[@Target])</f>
        <v/>
      </c>
    </row>
    <row r="78">
      <c r="A78" s="18" t="inlineStr">
        <is>
          <t>Jan</t>
        </is>
      </c>
      <c r="B78" s="18" t="inlineStr">
        <is>
          <t>Nashik</t>
        </is>
      </c>
      <c r="C78" s="19" t="inlineStr">
        <is>
          <t>Nashik Satpur Plant</t>
        </is>
      </c>
      <c r="D78" s="19" t="inlineStr">
        <is>
          <t>Tablet</t>
        </is>
      </c>
      <c r="E78" s="20" t="n">
        <v>4350</v>
      </c>
      <c r="F78" s="21" t="n">
        <v>460000</v>
      </c>
      <c r="G78" s="21" t="n">
        <v>655000</v>
      </c>
      <c r="H78" s="22">
        <f>IF([@Target]=0,0,[@Sales]/[@Target])</f>
        <v/>
      </c>
    </row>
    <row r="79">
      <c r="A79" s="18" t="inlineStr">
        <is>
          <t>Jan</t>
        </is>
      </c>
      <c r="B79" s="18" t="inlineStr">
        <is>
          <t>Sambhaji Nagar</t>
        </is>
      </c>
      <c r="C79" s="19" t="inlineStr">
        <is>
          <t>Sambhaji Waluj Plant</t>
        </is>
      </c>
      <c r="D79" s="19" t="inlineStr">
        <is>
          <t>Ointment</t>
        </is>
      </c>
      <c r="E79" s="20" t="n">
        <v>4730</v>
      </c>
      <c r="F79" s="21" t="n">
        <v>505000</v>
      </c>
      <c r="G79" s="21" t="n">
        <v>760000</v>
      </c>
      <c r="H79" s="22">
        <f>IF([@Target]=0,0,[@Sales]/[@Target])</f>
        <v/>
      </c>
    </row>
    <row r="80">
      <c r="A80" s="18" t="inlineStr">
        <is>
          <t>Jan</t>
        </is>
      </c>
      <c r="B80" s="18" t="inlineStr">
        <is>
          <t>Kolhapur</t>
        </is>
      </c>
      <c r="C80" s="19" t="inlineStr">
        <is>
          <t>Kolhapur Plant</t>
        </is>
      </c>
      <c r="D80" s="19" t="inlineStr">
        <is>
          <t>Syrup</t>
        </is>
      </c>
      <c r="E80" s="20" t="n">
        <v>2840</v>
      </c>
      <c r="F80" s="21" t="n">
        <v>1195000</v>
      </c>
      <c r="G80" s="21" t="n">
        <v>1270000</v>
      </c>
      <c r="H80" s="22">
        <f>IF([@Target]=0,0,[@Sales]/[@Target])</f>
        <v/>
      </c>
    </row>
    <row r="81">
      <c r="A81" s="18" t="inlineStr">
        <is>
          <t>Jan</t>
        </is>
      </c>
      <c r="B81" s="18" t="inlineStr">
        <is>
          <t>Nagpur</t>
        </is>
      </c>
      <c r="C81" s="19" t="inlineStr">
        <is>
          <t>Nagpur Butibori Plant</t>
        </is>
      </c>
      <c r="D81" s="19" t="inlineStr">
        <is>
          <t>Tablet</t>
        </is>
      </c>
      <c r="E81" s="20" t="n">
        <v>8140</v>
      </c>
      <c r="F81" s="21" t="n">
        <v>1225000</v>
      </c>
      <c r="G81" s="21" t="n">
        <v>275000</v>
      </c>
      <c r="H81" s="22">
        <f>IF([@Target]=0,0,[@Sales]/[@Target])</f>
        <v/>
      </c>
    </row>
    <row r="82">
      <c r="A82" s="18" t="inlineStr">
        <is>
          <t>Jan</t>
        </is>
      </c>
      <c r="B82" s="18" t="inlineStr">
        <is>
          <t>Nagpur</t>
        </is>
      </c>
      <c r="C82" s="19" t="inlineStr">
        <is>
          <t>Nagpur Hingna Plant</t>
        </is>
      </c>
      <c r="D82" s="19" t="inlineStr">
        <is>
          <t>Ointment</t>
        </is>
      </c>
      <c r="E82" s="20" t="n">
        <v>5350</v>
      </c>
      <c r="F82" s="21" t="n">
        <v>415000</v>
      </c>
      <c r="G82" s="21" t="n">
        <v>300000</v>
      </c>
      <c r="H82" s="22">
        <f>IF([@Target]=0,0,[@Sales]/[@Target])</f>
        <v/>
      </c>
    </row>
    <row r="83">
      <c r="A83" s="18" t="inlineStr">
        <is>
          <t>Feb</t>
        </is>
      </c>
      <c r="B83" s="18" t="inlineStr">
        <is>
          <t>Pune</t>
        </is>
      </c>
      <c r="C83" s="19" t="inlineStr">
        <is>
          <t>Pune Hinjawadi Plant</t>
        </is>
      </c>
      <c r="D83" s="19" t="inlineStr">
        <is>
          <t>Syrup</t>
        </is>
      </c>
      <c r="E83" s="20" t="n">
        <v>8510</v>
      </c>
      <c r="F83" s="21" t="n">
        <v>430000</v>
      </c>
      <c r="G83" s="21" t="n">
        <v>1160000</v>
      </c>
      <c r="H83" s="22">
        <f>IF([@Target]=0,0,[@Sales]/[@Target])</f>
        <v/>
      </c>
    </row>
    <row r="84">
      <c r="A84" s="18" t="inlineStr">
        <is>
          <t>Feb</t>
        </is>
      </c>
      <c r="B84" s="18" t="inlineStr">
        <is>
          <t>Pune</t>
        </is>
      </c>
      <c r="C84" s="19" t="inlineStr">
        <is>
          <t>Pune Bhosari Plant</t>
        </is>
      </c>
      <c r="D84" s="19" t="inlineStr">
        <is>
          <t>Tablet</t>
        </is>
      </c>
      <c r="E84" s="20" t="n">
        <v>3450</v>
      </c>
      <c r="F84" s="21" t="n">
        <v>325000</v>
      </c>
      <c r="G84" s="21" t="n">
        <v>985000</v>
      </c>
      <c r="H84" s="22">
        <f>IF([@Target]=0,0,[@Sales]/[@Target])</f>
        <v/>
      </c>
    </row>
    <row r="85">
      <c r="A85" s="18" t="inlineStr">
        <is>
          <t>Feb</t>
        </is>
      </c>
      <c r="B85" s="18" t="inlineStr">
        <is>
          <t>Solapur</t>
        </is>
      </c>
      <c r="C85" s="19" t="inlineStr">
        <is>
          <t>Solapur Plant</t>
        </is>
      </c>
      <c r="D85" s="19" t="inlineStr">
        <is>
          <t>Ointment</t>
        </is>
      </c>
      <c r="E85" s="20" t="n">
        <v>7690</v>
      </c>
      <c r="F85" s="21" t="n">
        <v>950000</v>
      </c>
      <c r="G85" s="21" t="n">
        <v>1270000</v>
      </c>
      <c r="H85" s="22">
        <f>IF([@Target]=0,0,[@Sales]/[@Target])</f>
        <v/>
      </c>
    </row>
    <row r="86">
      <c r="A86" s="18" t="inlineStr">
        <is>
          <t>Feb</t>
        </is>
      </c>
      <c r="B86" s="18" t="inlineStr">
        <is>
          <t>Nashik</t>
        </is>
      </c>
      <c r="C86" s="19" t="inlineStr">
        <is>
          <t>Nashik Satpur Plant</t>
        </is>
      </c>
      <c r="D86" s="19" t="inlineStr">
        <is>
          <t>Syrup</t>
        </is>
      </c>
      <c r="E86" s="20" t="n">
        <v>8380</v>
      </c>
      <c r="F86" s="21" t="n">
        <v>665000</v>
      </c>
      <c r="G86" s="21" t="n">
        <v>445000</v>
      </c>
      <c r="H86" s="22">
        <f>IF([@Target]=0,0,[@Sales]/[@Target])</f>
        <v/>
      </c>
    </row>
    <row r="87">
      <c r="A87" s="18" t="inlineStr">
        <is>
          <t>Feb</t>
        </is>
      </c>
      <c r="B87" s="18" t="inlineStr">
        <is>
          <t>Sambhaji Nagar</t>
        </is>
      </c>
      <c r="C87" s="19" t="inlineStr">
        <is>
          <t>Sambhaji Waluj Plant</t>
        </is>
      </c>
      <c r="D87" s="19" t="inlineStr">
        <is>
          <t>Tablet</t>
        </is>
      </c>
      <c r="E87" s="20" t="n">
        <v>6210</v>
      </c>
      <c r="F87" s="21" t="n">
        <v>1085000</v>
      </c>
      <c r="G87" s="21" t="n">
        <v>685000</v>
      </c>
      <c r="H87" s="22">
        <f>IF([@Target]=0,0,[@Sales]/[@Target])</f>
        <v/>
      </c>
    </row>
    <row r="88">
      <c r="A88" s="18" t="inlineStr">
        <is>
          <t>Feb</t>
        </is>
      </c>
      <c r="B88" s="18" t="inlineStr">
        <is>
          <t>Kolhapur</t>
        </is>
      </c>
      <c r="C88" s="19" t="inlineStr">
        <is>
          <t>Kolhapur Plant</t>
        </is>
      </c>
      <c r="D88" s="19" t="inlineStr">
        <is>
          <t>Ointment</t>
        </is>
      </c>
      <c r="E88" s="20" t="n">
        <v>5660</v>
      </c>
      <c r="F88" s="21" t="n">
        <v>870000</v>
      </c>
      <c r="G88" s="21" t="n">
        <v>815000</v>
      </c>
      <c r="H88" s="22">
        <f>IF([@Target]=0,0,[@Sales]/[@Target])</f>
        <v/>
      </c>
    </row>
    <row r="89">
      <c r="A89" s="18" t="inlineStr">
        <is>
          <t>Feb</t>
        </is>
      </c>
      <c r="B89" s="18" t="inlineStr">
        <is>
          <t>Nagpur</t>
        </is>
      </c>
      <c r="C89" s="19" t="inlineStr">
        <is>
          <t>Nagpur Butibori Plant</t>
        </is>
      </c>
      <c r="D89" s="19" t="inlineStr">
        <is>
          <t>Syrup</t>
        </is>
      </c>
      <c r="E89" s="20" t="n">
        <v>2750</v>
      </c>
      <c r="F89" s="21" t="n">
        <v>295000</v>
      </c>
      <c r="G89" s="21" t="n">
        <v>850000</v>
      </c>
      <c r="H89" s="22">
        <f>IF([@Target]=0,0,[@Sales]/[@Target])</f>
        <v/>
      </c>
    </row>
    <row r="90">
      <c r="A90" s="18" t="inlineStr">
        <is>
          <t>Feb</t>
        </is>
      </c>
      <c r="B90" s="18" t="inlineStr">
        <is>
          <t>Nagpur</t>
        </is>
      </c>
      <c r="C90" s="19" t="inlineStr">
        <is>
          <t>Nagpur Hingna Plant</t>
        </is>
      </c>
      <c r="D90" s="19" t="inlineStr">
        <is>
          <t>Tablet</t>
        </is>
      </c>
      <c r="E90" s="20" t="n">
        <v>1030</v>
      </c>
      <c r="F90" s="21" t="n">
        <v>1375000</v>
      </c>
      <c r="G90" s="21" t="n">
        <v>940000</v>
      </c>
      <c r="H90" s="22">
        <f>IF([@Target]=0,0,[@Sales]/[@Target])</f>
        <v/>
      </c>
    </row>
    <row r="91">
      <c r="A91" s="18" t="inlineStr">
        <is>
          <t>Mar</t>
        </is>
      </c>
      <c r="B91" s="18" t="inlineStr">
        <is>
          <t>Pune</t>
        </is>
      </c>
      <c r="C91" s="19" t="inlineStr">
        <is>
          <t>Pune Hinjawadi Plant</t>
        </is>
      </c>
      <c r="D91" s="19" t="inlineStr">
        <is>
          <t>Ointment</t>
        </is>
      </c>
      <c r="E91" s="20" t="n">
        <v>3500</v>
      </c>
      <c r="F91" s="21" t="n">
        <v>475000</v>
      </c>
      <c r="G91" s="21" t="n">
        <v>960000</v>
      </c>
      <c r="H91" s="22">
        <f>IF([@Target]=0,0,[@Sales]/[@Target])</f>
        <v/>
      </c>
    </row>
    <row r="92">
      <c r="A92" s="18" t="inlineStr">
        <is>
          <t>Mar</t>
        </is>
      </c>
      <c r="B92" s="18" t="inlineStr">
        <is>
          <t>Pune</t>
        </is>
      </c>
      <c r="C92" s="19" t="inlineStr">
        <is>
          <t>Pune Bhosari Plant</t>
        </is>
      </c>
      <c r="D92" s="19" t="inlineStr">
        <is>
          <t>Syrup</t>
        </is>
      </c>
      <c r="E92" s="20" t="n">
        <v>4150</v>
      </c>
      <c r="F92" s="21" t="n">
        <v>985000</v>
      </c>
      <c r="G92" s="21" t="n">
        <v>450000</v>
      </c>
      <c r="H92" s="22">
        <f>IF([@Target]=0,0,[@Sales]/[@Target])</f>
        <v/>
      </c>
    </row>
    <row r="93">
      <c r="A93" s="18" t="inlineStr">
        <is>
          <t>Mar</t>
        </is>
      </c>
      <c r="B93" s="18" t="inlineStr">
        <is>
          <t>Solapur</t>
        </is>
      </c>
      <c r="C93" s="19" t="inlineStr">
        <is>
          <t>Solapur Plant</t>
        </is>
      </c>
      <c r="D93" s="19" t="inlineStr">
        <is>
          <t>Tablet</t>
        </is>
      </c>
      <c r="E93" s="20" t="n">
        <v>590</v>
      </c>
      <c r="F93" s="21" t="n">
        <v>1120000</v>
      </c>
      <c r="G93" s="21" t="n">
        <v>1370000</v>
      </c>
      <c r="H93" s="22">
        <f>IF([@Target]=0,0,[@Sales]/[@Target])</f>
        <v/>
      </c>
    </row>
    <row r="94">
      <c r="A94" s="18" t="inlineStr">
        <is>
          <t>Mar</t>
        </is>
      </c>
      <c r="B94" s="18" t="inlineStr">
        <is>
          <t>Nashik</t>
        </is>
      </c>
      <c r="C94" s="19" t="inlineStr">
        <is>
          <t>Nashik Satpur Plant</t>
        </is>
      </c>
      <c r="D94" s="19" t="inlineStr">
        <is>
          <t>Ointment</t>
        </is>
      </c>
      <c r="E94" s="20" t="n">
        <v>4340</v>
      </c>
      <c r="F94" s="21" t="n">
        <v>1005000</v>
      </c>
      <c r="G94" s="21" t="n">
        <v>555000</v>
      </c>
      <c r="H94" s="22">
        <f>IF([@Target]=0,0,[@Sales]/[@Target])</f>
        <v/>
      </c>
    </row>
    <row r="95">
      <c r="A95" s="18" t="inlineStr">
        <is>
          <t>Mar</t>
        </is>
      </c>
      <c r="B95" s="18" t="inlineStr">
        <is>
          <t>Sambhaji Nagar</t>
        </is>
      </c>
      <c r="C95" s="19" t="inlineStr">
        <is>
          <t>Sambhaji Waluj Plant</t>
        </is>
      </c>
      <c r="D95" s="19" t="inlineStr">
        <is>
          <t>Syrup</t>
        </is>
      </c>
      <c r="E95" s="20" t="n">
        <v>4730</v>
      </c>
      <c r="F95" s="21" t="n">
        <v>1100000</v>
      </c>
      <c r="G95" s="21" t="n">
        <v>790000</v>
      </c>
      <c r="H95" s="22">
        <f>IF([@Target]=0,0,[@Sales]/[@Target])</f>
        <v/>
      </c>
    </row>
    <row r="96">
      <c r="A96" s="18" t="inlineStr">
        <is>
          <t>Mar</t>
        </is>
      </c>
      <c r="B96" s="18" t="inlineStr">
        <is>
          <t>Kolhapur</t>
        </is>
      </c>
      <c r="C96" s="19" t="inlineStr">
        <is>
          <t>Kolhapur Plant</t>
        </is>
      </c>
      <c r="D96" s="19" t="inlineStr">
        <is>
          <t>Tablet</t>
        </is>
      </c>
      <c r="E96" s="20" t="n">
        <v>7540</v>
      </c>
      <c r="F96" s="21" t="n">
        <v>800000</v>
      </c>
      <c r="G96" s="21" t="n">
        <v>1390000</v>
      </c>
      <c r="H96" s="22">
        <f>IF([@Target]=0,0,[@Sales]/[@Target])</f>
        <v/>
      </c>
    </row>
    <row r="97">
      <c r="A97" s="18" t="inlineStr">
        <is>
          <t>Mar</t>
        </is>
      </c>
      <c r="B97" s="18" t="inlineStr">
        <is>
          <t>Nagpur</t>
        </is>
      </c>
      <c r="C97" s="19" t="inlineStr">
        <is>
          <t>Nagpur Butibori Plant</t>
        </is>
      </c>
      <c r="D97" s="19" t="inlineStr">
        <is>
          <t>Ointment</t>
        </is>
      </c>
      <c r="E97" s="20" t="n">
        <v>3750</v>
      </c>
      <c r="F97" s="21" t="n">
        <v>290000</v>
      </c>
      <c r="G97" s="21" t="n">
        <v>245000</v>
      </c>
      <c r="H97" s="22">
        <f>IF([@Target]=0,0,[@Sales]/[@Target])</f>
        <v/>
      </c>
    </row>
    <row r="98">
      <c r="A98" s="18" t="inlineStr">
        <is>
          <t>Mar</t>
        </is>
      </c>
      <c r="B98" s="18" t="inlineStr">
        <is>
          <t>Nagpur</t>
        </is>
      </c>
      <c r="C98" s="19" t="inlineStr">
        <is>
          <t>Nagpur Hingna Plant</t>
        </is>
      </c>
      <c r="D98" s="19" t="inlineStr">
        <is>
          <t>Syrup</t>
        </is>
      </c>
      <c r="E98" s="20" t="n">
        <v>1020</v>
      </c>
      <c r="F98" s="21" t="n">
        <v>425000</v>
      </c>
      <c r="G98" s="21" t="n">
        <v>705000</v>
      </c>
      <c r="H98" s="22">
        <f>IF([@Target]=0,0,[@Sales]/[@Target])</f>
        <v/>
      </c>
    </row>
  </sheetData>
  <mergeCells count="1">
    <mergeCell ref="A1:H1"/>
  </mergeCells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64748B"/>
    <outlinePr summaryBelow="1" summaryRight="1"/>
    <pageSetUpPr/>
  </sheetPr>
  <dimension ref="A1:F7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23" t="inlineStr">
        <is>
          <t>These blocks feed the charts. Every number is a formula. Do not type here.</t>
        </is>
      </c>
    </row>
    <row r="3">
      <c r="A3" s="24" t="inlineStr">
        <is>
          <t>City</t>
        </is>
      </c>
      <c r="B3" s="24" t="inlineStr">
        <is>
          <t>Sales</t>
        </is>
      </c>
      <c r="C3" s="24" t="inlineStr">
        <is>
          <t>Target</t>
        </is>
      </c>
    </row>
    <row r="4">
      <c r="A4" s="25" t="inlineStr">
        <is>
          <t>Pune</t>
        </is>
      </c>
      <c r="B4" s="26">
        <f>SUMIFS(PharmaData[Sales],PharmaData[City],$A4)</f>
        <v/>
      </c>
      <c r="C4" s="26">
        <f>SUMIFS(PharmaData[Target],PharmaData[City],$A4)</f>
        <v/>
      </c>
    </row>
    <row r="5">
      <c r="A5" s="25" t="inlineStr">
        <is>
          <t>Solapur</t>
        </is>
      </c>
      <c r="B5" s="26">
        <f>SUMIFS(PharmaData[Sales],PharmaData[City],$A5)</f>
        <v/>
      </c>
      <c r="C5" s="26">
        <f>SUMIFS(PharmaData[Target],PharmaData[City],$A5)</f>
        <v/>
      </c>
    </row>
    <row r="6">
      <c r="A6" s="25" t="inlineStr">
        <is>
          <t>Nashik</t>
        </is>
      </c>
      <c r="B6" s="26">
        <f>SUMIFS(PharmaData[Sales],PharmaData[City],$A6)</f>
        <v/>
      </c>
      <c r="C6" s="26">
        <f>SUMIFS(PharmaData[Target],PharmaData[City],$A6)</f>
        <v/>
      </c>
    </row>
    <row r="7">
      <c r="A7" s="25" t="inlineStr">
        <is>
          <t>Sambhaji Nagar</t>
        </is>
      </c>
      <c r="B7" s="26">
        <f>SUMIFS(PharmaData[Sales],PharmaData[City],$A7)</f>
        <v/>
      </c>
      <c r="C7" s="26">
        <f>SUMIFS(PharmaData[Target],PharmaData[City],$A7)</f>
        <v/>
      </c>
    </row>
    <row r="8">
      <c r="A8" s="25" t="inlineStr">
        <is>
          <t>Kolhapur</t>
        </is>
      </c>
      <c r="B8" s="26">
        <f>SUMIFS(PharmaData[Sales],PharmaData[City],$A8)</f>
        <v/>
      </c>
      <c r="C8" s="26">
        <f>SUMIFS(PharmaData[Target],PharmaData[City],$A8)</f>
        <v/>
      </c>
    </row>
    <row r="9">
      <c r="A9" s="25" t="inlineStr">
        <is>
          <t>Nagpur</t>
        </is>
      </c>
      <c r="B9" s="26">
        <f>SUMIFS(PharmaData[Sales],PharmaData[City],$A9)</f>
        <v/>
      </c>
      <c r="C9" s="26">
        <f>SUMIFS(PharmaData[Target],PharmaData[City],$A9)</f>
        <v/>
      </c>
    </row>
    <row r="12">
      <c r="A12" s="24" t="inlineStr">
        <is>
          <t>Month</t>
        </is>
      </c>
      <c r="B12" s="24" t="inlineStr">
        <is>
          <t>Sales</t>
        </is>
      </c>
      <c r="C12" s="24" t="inlineStr">
        <is>
          <t>Units</t>
        </is>
      </c>
    </row>
    <row r="13">
      <c r="A13" s="25" t="inlineStr">
        <is>
          <t>Apr</t>
        </is>
      </c>
      <c r="B13" s="26">
        <f>SUMIFS(PharmaData[Sales],PharmaData[Month],$A13)</f>
        <v/>
      </c>
      <c r="C13" s="27">
        <f>SUMIFS(PharmaData[Units],PharmaData[Month],$A13)</f>
        <v/>
      </c>
    </row>
    <row r="14">
      <c r="A14" s="25" t="inlineStr">
        <is>
          <t>May</t>
        </is>
      </c>
      <c r="B14" s="26">
        <f>SUMIFS(PharmaData[Sales],PharmaData[Month],$A14)</f>
        <v/>
      </c>
      <c r="C14" s="27">
        <f>SUMIFS(PharmaData[Units],PharmaData[Month],$A14)</f>
        <v/>
      </c>
    </row>
    <row r="15">
      <c r="A15" s="25" t="inlineStr">
        <is>
          <t>Jun</t>
        </is>
      </c>
      <c r="B15" s="26">
        <f>SUMIFS(PharmaData[Sales],PharmaData[Month],$A15)</f>
        <v/>
      </c>
      <c r="C15" s="27">
        <f>SUMIFS(PharmaData[Units],PharmaData[Month],$A15)</f>
        <v/>
      </c>
    </row>
    <row r="16">
      <c r="A16" s="25" t="inlineStr">
        <is>
          <t>Jul</t>
        </is>
      </c>
      <c r="B16" s="26">
        <f>SUMIFS(PharmaData[Sales],PharmaData[Month],$A16)</f>
        <v/>
      </c>
      <c r="C16" s="27">
        <f>SUMIFS(PharmaData[Units],PharmaData[Month],$A16)</f>
        <v/>
      </c>
    </row>
    <row r="17">
      <c r="A17" s="25" t="inlineStr">
        <is>
          <t>Aug</t>
        </is>
      </c>
      <c r="B17" s="26">
        <f>SUMIFS(PharmaData[Sales],PharmaData[Month],$A17)</f>
        <v/>
      </c>
      <c r="C17" s="27">
        <f>SUMIFS(PharmaData[Units],PharmaData[Month],$A17)</f>
        <v/>
      </c>
    </row>
    <row r="18">
      <c r="A18" s="25" t="inlineStr">
        <is>
          <t>Sep</t>
        </is>
      </c>
      <c r="B18" s="26">
        <f>SUMIFS(PharmaData[Sales],PharmaData[Month],$A18)</f>
        <v/>
      </c>
      <c r="C18" s="27">
        <f>SUMIFS(PharmaData[Units],PharmaData[Month],$A18)</f>
        <v/>
      </c>
    </row>
    <row r="19">
      <c r="A19" s="25" t="inlineStr">
        <is>
          <t>Oct</t>
        </is>
      </c>
      <c r="B19" s="26">
        <f>SUMIFS(PharmaData[Sales],PharmaData[Month],$A19)</f>
        <v/>
      </c>
      <c r="C19" s="27">
        <f>SUMIFS(PharmaData[Units],PharmaData[Month],$A19)</f>
        <v/>
      </c>
    </row>
    <row r="20">
      <c r="A20" s="25" t="inlineStr">
        <is>
          <t>Nov</t>
        </is>
      </c>
      <c r="B20" s="26">
        <f>SUMIFS(PharmaData[Sales],PharmaData[Month],$A20)</f>
        <v/>
      </c>
      <c r="C20" s="27">
        <f>SUMIFS(PharmaData[Units],PharmaData[Month],$A20)</f>
        <v/>
      </c>
    </row>
    <row r="21">
      <c r="A21" s="25" t="inlineStr">
        <is>
          <t>Dec</t>
        </is>
      </c>
      <c r="B21" s="26">
        <f>SUMIFS(PharmaData[Sales],PharmaData[Month],$A21)</f>
        <v/>
      </c>
      <c r="C21" s="27">
        <f>SUMIFS(PharmaData[Units],PharmaData[Month],$A21)</f>
        <v/>
      </c>
    </row>
    <row r="22">
      <c r="A22" s="25" t="inlineStr">
        <is>
          <t>Jan</t>
        </is>
      </c>
      <c r="B22" s="26">
        <f>SUMIFS(PharmaData[Sales],PharmaData[Month],$A22)</f>
        <v/>
      </c>
      <c r="C22" s="27">
        <f>SUMIFS(PharmaData[Units],PharmaData[Month],$A22)</f>
        <v/>
      </c>
    </row>
    <row r="23">
      <c r="A23" s="25" t="inlineStr">
        <is>
          <t>Feb</t>
        </is>
      </c>
      <c r="B23" s="26">
        <f>SUMIFS(PharmaData[Sales],PharmaData[Month],$A23)</f>
        <v/>
      </c>
      <c r="C23" s="27">
        <f>SUMIFS(PharmaData[Units],PharmaData[Month],$A23)</f>
        <v/>
      </c>
    </row>
    <row r="24">
      <c r="A24" s="25" t="inlineStr">
        <is>
          <t>Mar</t>
        </is>
      </c>
      <c r="B24" s="26">
        <f>SUMIFS(PharmaData[Sales],PharmaData[Month],$A24)</f>
        <v/>
      </c>
      <c r="C24" s="27">
        <f>SUMIFS(PharmaData[Units],PharmaData[Month],$A24)</f>
        <v/>
      </c>
    </row>
    <row r="27">
      <c r="A27" s="24" t="inlineStr">
        <is>
          <t>Form</t>
        </is>
      </c>
      <c r="B27" s="24" t="inlineStr">
        <is>
          <t>Sales</t>
        </is>
      </c>
    </row>
    <row r="28">
      <c r="A28" s="25" t="inlineStr">
        <is>
          <t>Tablet</t>
        </is>
      </c>
      <c r="B28" s="26">
        <f>SUMIFS(PharmaData[Sales],PharmaData[Form],$A28)</f>
        <v/>
      </c>
    </row>
    <row r="29">
      <c r="A29" s="25" t="inlineStr">
        <is>
          <t>Syrup</t>
        </is>
      </c>
      <c r="B29" s="26">
        <f>SUMIFS(PharmaData[Sales],PharmaData[Form],$A29)</f>
        <v/>
      </c>
    </row>
    <row r="30">
      <c r="A30" s="25" t="inlineStr">
        <is>
          <t>Ointment</t>
        </is>
      </c>
      <c r="B30" s="26">
        <f>SUMIFS(PharmaData[Sales],PharmaData[Form],$A30)</f>
        <v/>
      </c>
    </row>
    <row r="33">
      <c r="A33" s="24" t="inlineStr">
        <is>
          <t>Plant</t>
        </is>
      </c>
      <c r="B33" s="24" t="inlineStr">
        <is>
          <t>Sales</t>
        </is>
      </c>
      <c r="C33" s="24" t="inlineStr">
        <is>
          <t>Units</t>
        </is>
      </c>
    </row>
    <row r="34">
      <c r="A34" s="25" t="inlineStr">
        <is>
          <t>Pune Hinjawadi Plant</t>
        </is>
      </c>
      <c r="B34" s="26">
        <f>SUMIFS(PharmaData[Sales],PharmaData[Plant],$A34)</f>
        <v/>
      </c>
      <c r="C34" s="27">
        <f>SUMIFS(PharmaData[Units],PharmaData[Plant],$A34)</f>
        <v/>
      </c>
    </row>
    <row r="35">
      <c r="A35" s="25" t="inlineStr">
        <is>
          <t>Pune Bhosari Plant</t>
        </is>
      </c>
      <c r="B35" s="26">
        <f>SUMIFS(PharmaData[Sales],PharmaData[Plant],$A35)</f>
        <v/>
      </c>
      <c r="C35" s="27">
        <f>SUMIFS(PharmaData[Units],PharmaData[Plant],$A35)</f>
        <v/>
      </c>
    </row>
    <row r="36">
      <c r="A36" s="25" t="inlineStr">
        <is>
          <t>Solapur Plant</t>
        </is>
      </c>
      <c r="B36" s="26">
        <f>SUMIFS(PharmaData[Sales],PharmaData[Plant],$A36)</f>
        <v/>
      </c>
      <c r="C36" s="27">
        <f>SUMIFS(PharmaData[Units],PharmaData[Plant],$A36)</f>
        <v/>
      </c>
    </row>
    <row r="37">
      <c r="A37" s="25" t="inlineStr">
        <is>
          <t>Nashik Satpur Plant</t>
        </is>
      </c>
      <c r="B37" s="26">
        <f>SUMIFS(PharmaData[Sales],PharmaData[Plant],$A37)</f>
        <v/>
      </c>
      <c r="C37" s="27">
        <f>SUMIFS(PharmaData[Units],PharmaData[Plant],$A37)</f>
        <v/>
      </c>
    </row>
    <row r="38">
      <c r="A38" s="25" t="inlineStr">
        <is>
          <t>Sambhaji Waluj Plant</t>
        </is>
      </c>
      <c r="B38" s="26">
        <f>SUMIFS(PharmaData[Sales],PharmaData[Plant],$A38)</f>
        <v/>
      </c>
      <c r="C38" s="27">
        <f>SUMIFS(PharmaData[Units],PharmaData[Plant],$A38)</f>
        <v/>
      </c>
    </row>
    <row r="39">
      <c r="A39" s="25" t="inlineStr">
        <is>
          <t>Kolhapur Plant</t>
        </is>
      </c>
      <c r="B39" s="26">
        <f>SUMIFS(PharmaData[Sales],PharmaData[Plant],$A39)</f>
        <v/>
      </c>
      <c r="C39" s="27">
        <f>SUMIFS(PharmaData[Units],PharmaData[Plant],$A39)</f>
        <v/>
      </c>
    </row>
    <row r="40">
      <c r="A40" s="25" t="inlineStr">
        <is>
          <t>Nagpur Butibori Plant</t>
        </is>
      </c>
      <c r="B40" s="26">
        <f>SUMIFS(PharmaData[Sales],PharmaData[Plant],$A40)</f>
        <v/>
      </c>
      <c r="C40" s="27">
        <f>SUMIFS(PharmaData[Units],PharmaData[Plant],$A40)</f>
        <v/>
      </c>
    </row>
    <row r="41">
      <c r="A41" s="25" t="inlineStr">
        <is>
          <t>Nagpur Hingna Plant</t>
        </is>
      </c>
      <c r="B41" s="26">
        <f>SUMIFS(PharmaData[Sales],PharmaData[Plant],$A41)</f>
        <v/>
      </c>
      <c r="C41" s="27">
        <f>SUMIFS(PharmaData[Units],PharmaData[Plant],$A41)</f>
        <v/>
      </c>
    </row>
    <row r="44">
      <c r="A44" s="24" t="inlineStr">
        <is>
          <t>City</t>
        </is>
      </c>
      <c r="B44" s="24" t="inlineStr">
        <is>
          <t>Tablet</t>
        </is>
      </c>
      <c r="C44" s="24" t="inlineStr">
        <is>
          <t>Syrup</t>
        </is>
      </c>
      <c r="D44" s="24" t="inlineStr">
        <is>
          <t>Ointment</t>
        </is>
      </c>
    </row>
    <row r="45">
      <c r="A45" s="25" t="inlineStr">
        <is>
          <t>Pune</t>
        </is>
      </c>
      <c r="B45" s="26">
        <f>SUMIFS(PharmaData[Sales],PharmaData[City],$A45,PharmaData[Form],B$44)</f>
        <v/>
      </c>
      <c r="C45" s="26">
        <f>SUMIFS(PharmaData[Sales],PharmaData[City],$A45,PharmaData[Form],C$44)</f>
        <v/>
      </c>
      <c r="D45" s="26">
        <f>SUMIFS(PharmaData[Sales],PharmaData[City],$A45,PharmaData[Form],D$44)</f>
        <v/>
      </c>
    </row>
    <row r="46">
      <c r="A46" s="25" t="inlineStr">
        <is>
          <t>Solapur</t>
        </is>
      </c>
      <c r="B46" s="26">
        <f>SUMIFS(PharmaData[Sales],PharmaData[City],$A46,PharmaData[Form],B$44)</f>
        <v/>
      </c>
      <c r="C46" s="26">
        <f>SUMIFS(PharmaData[Sales],PharmaData[City],$A46,PharmaData[Form],C$44)</f>
        <v/>
      </c>
      <c r="D46" s="26">
        <f>SUMIFS(PharmaData[Sales],PharmaData[City],$A46,PharmaData[Form],D$44)</f>
        <v/>
      </c>
    </row>
    <row r="47">
      <c r="A47" s="25" t="inlineStr">
        <is>
          <t>Nashik</t>
        </is>
      </c>
      <c r="B47" s="26">
        <f>SUMIFS(PharmaData[Sales],PharmaData[City],$A47,PharmaData[Form],B$44)</f>
        <v/>
      </c>
      <c r="C47" s="26">
        <f>SUMIFS(PharmaData[Sales],PharmaData[City],$A47,PharmaData[Form],C$44)</f>
        <v/>
      </c>
      <c r="D47" s="26">
        <f>SUMIFS(PharmaData[Sales],PharmaData[City],$A47,PharmaData[Form],D$44)</f>
        <v/>
      </c>
    </row>
    <row r="48">
      <c r="A48" s="25" t="inlineStr">
        <is>
          <t>Sambhaji Nagar</t>
        </is>
      </c>
      <c r="B48" s="26">
        <f>SUMIFS(PharmaData[Sales],PharmaData[City],$A48,PharmaData[Form],B$44)</f>
        <v/>
      </c>
      <c r="C48" s="26">
        <f>SUMIFS(PharmaData[Sales],PharmaData[City],$A48,PharmaData[Form],C$44)</f>
        <v/>
      </c>
      <c r="D48" s="26">
        <f>SUMIFS(PharmaData[Sales],PharmaData[City],$A48,PharmaData[Form],D$44)</f>
        <v/>
      </c>
    </row>
    <row r="49">
      <c r="A49" s="25" t="inlineStr">
        <is>
          <t>Kolhapur</t>
        </is>
      </c>
      <c r="B49" s="26">
        <f>SUMIFS(PharmaData[Sales],PharmaData[City],$A49,PharmaData[Form],B$44)</f>
        <v/>
      </c>
      <c r="C49" s="26">
        <f>SUMIFS(PharmaData[Sales],PharmaData[City],$A49,PharmaData[Form],C$44)</f>
        <v/>
      </c>
      <c r="D49" s="26">
        <f>SUMIFS(PharmaData[Sales],PharmaData[City],$A49,PharmaData[Form],D$44)</f>
        <v/>
      </c>
    </row>
    <row r="50">
      <c r="A50" s="25" t="inlineStr">
        <is>
          <t>Nagpur</t>
        </is>
      </c>
      <c r="B50" s="26">
        <f>SUMIFS(PharmaData[Sales],PharmaData[City],$A50,PharmaData[Form],B$44)</f>
        <v/>
      </c>
      <c r="C50" s="26">
        <f>SUMIFS(PharmaData[Sales],PharmaData[City],$A50,PharmaData[Form],C$44)</f>
        <v/>
      </c>
      <c r="D50" s="26">
        <f>SUMIFS(PharmaData[Sales],PharmaData[City],$A50,PharmaData[Form],D$44)</f>
        <v/>
      </c>
    </row>
    <row r="53">
      <c r="A53" s="24" t="inlineStr">
        <is>
          <t>Plant</t>
        </is>
      </c>
      <c r="B53" s="24" t="inlineStr">
        <is>
          <t>Units</t>
        </is>
      </c>
      <c r="C53" s="24" t="inlineStr">
        <is>
          <t>Sales</t>
        </is>
      </c>
    </row>
    <row r="54">
      <c r="A54" s="25" t="inlineStr">
        <is>
          <t>Pune Hinjawadi Plant</t>
        </is>
      </c>
      <c r="B54" s="27">
        <f>SUMIFS(PharmaData[Units],PharmaData[Plant],$A54)</f>
        <v/>
      </c>
      <c r="C54" s="26">
        <f>SUMIFS(PharmaData[Sales],PharmaData[Plant],$A54)</f>
        <v/>
      </c>
    </row>
    <row r="55">
      <c r="A55" s="25" t="inlineStr">
        <is>
          <t>Pune Bhosari Plant</t>
        </is>
      </c>
      <c r="B55" s="27">
        <f>SUMIFS(PharmaData[Units],PharmaData[Plant],$A55)</f>
        <v/>
      </c>
      <c r="C55" s="26">
        <f>SUMIFS(PharmaData[Sales],PharmaData[Plant],$A55)</f>
        <v/>
      </c>
    </row>
    <row r="56">
      <c r="A56" s="25" t="inlineStr">
        <is>
          <t>Solapur Plant</t>
        </is>
      </c>
      <c r="B56" s="27">
        <f>SUMIFS(PharmaData[Units],PharmaData[Plant],$A56)</f>
        <v/>
      </c>
      <c r="C56" s="26">
        <f>SUMIFS(PharmaData[Sales],PharmaData[Plant],$A56)</f>
        <v/>
      </c>
    </row>
    <row r="57">
      <c r="A57" s="25" t="inlineStr">
        <is>
          <t>Nashik Satpur Plant</t>
        </is>
      </c>
      <c r="B57" s="27">
        <f>SUMIFS(PharmaData[Units],PharmaData[Plant],$A57)</f>
        <v/>
      </c>
      <c r="C57" s="26">
        <f>SUMIFS(PharmaData[Sales],PharmaData[Plant],$A57)</f>
        <v/>
      </c>
    </row>
    <row r="58">
      <c r="A58" s="25" t="inlineStr">
        <is>
          <t>Sambhaji Waluj Plant</t>
        </is>
      </c>
      <c r="B58" s="27">
        <f>SUMIFS(PharmaData[Units],PharmaData[Plant],$A58)</f>
        <v/>
      </c>
      <c r="C58" s="26">
        <f>SUMIFS(PharmaData[Sales],PharmaData[Plant],$A58)</f>
        <v/>
      </c>
    </row>
    <row r="59">
      <c r="A59" s="25" t="inlineStr">
        <is>
          <t>Kolhapur Plant</t>
        </is>
      </c>
      <c r="B59" s="27">
        <f>SUMIFS(PharmaData[Units],PharmaData[Plant],$A59)</f>
        <v/>
      </c>
      <c r="C59" s="26">
        <f>SUMIFS(PharmaData[Sales],PharmaData[Plant],$A59)</f>
        <v/>
      </c>
    </row>
    <row r="60">
      <c r="A60" s="25" t="inlineStr">
        <is>
          <t>Nagpur Butibori Plant</t>
        </is>
      </c>
      <c r="B60" s="27">
        <f>SUMIFS(PharmaData[Units],PharmaData[Plant],$A60)</f>
        <v/>
      </c>
      <c r="C60" s="26">
        <f>SUMIFS(PharmaData[Sales],PharmaData[Plant],$A60)</f>
        <v/>
      </c>
    </row>
    <row r="61">
      <c r="A61" s="25" t="inlineStr">
        <is>
          <t>Nagpur Hingna Plant</t>
        </is>
      </c>
      <c r="B61" s="27">
        <f>SUMIFS(PharmaData[Units],PharmaData[Plant],$A61)</f>
        <v/>
      </c>
      <c r="C61" s="26">
        <f>SUMIFS(PharmaData[Sales],PharmaData[Plant],$A61)</f>
        <v/>
      </c>
    </row>
    <row r="64">
      <c r="A64" s="24" t="inlineStr">
        <is>
          <t>Month</t>
        </is>
      </c>
      <c r="B64" s="24" t="inlineStr">
        <is>
          <t>Sales</t>
        </is>
      </c>
      <c r="C64" s="24" t="inlineStr">
        <is>
          <t>Achievement</t>
        </is>
      </c>
    </row>
    <row r="65">
      <c r="A65" s="25" t="inlineStr">
        <is>
          <t>Apr</t>
        </is>
      </c>
      <c r="B65" s="26">
        <f>SUMIFS(PharmaData[Sales],PharmaData[Month],$A65)</f>
        <v/>
      </c>
      <c r="C65" s="28">
        <f>IF(SUMIFS(PharmaData[Target],PharmaData[Month],$A65)=0,0,SUMIFS(PharmaData[Sales],PharmaData[Month],$A65)/SUMIFS(PharmaData[Target],PharmaData[Month],$A65))</f>
        <v/>
      </c>
    </row>
    <row r="66">
      <c r="A66" s="25" t="inlineStr">
        <is>
          <t>May</t>
        </is>
      </c>
      <c r="B66" s="26">
        <f>SUMIFS(PharmaData[Sales],PharmaData[Month],$A66)</f>
        <v/>
      </c>
      <c r="C66" s="28">
        <f>IF(SUMIFS(PharmaData[Target],PharmaData[Month],$A66)=0,0,SUMIFS(PharmaData[Sales],PharmaData[Month],$A66)/SUMIFS(PharmaData[Target],PharmaData[Month],$A66))</f>
        <v/>
      </c>
    </row>
    <row r="67">
      <c r="A67" s="25" t="inlineStr">
        <is>
          <t>Jun</t>
        </is>
      </c>
      <c r="B67" s="26">
        <f>SUMIFS(PharmaData[Sales],PharmaData[Month],$A67)</f>
        <v/>
      </c>
      <c r="C67" s="28">
        <f>IF(SUMIFS(PharmaData[Target],PharmaData[Month],$A67)=0,0,SUMIFS(PharmaData[Sales],PharmaData[Month],$A67)/SUMIFS(PharmaData[Target],PharmaData[Month],$A67))</f>
        <v/>
      </c>
    </row>
    <row r="68">
      <c r="A68" s="25" t="inlineStr">
        <is>
          <t>Jul</t>
        </is>
      </c>
      <c r="B68" s="26">
        <f>SUMIFS(PharmaData[Sales],PharmaData[Month],$A68)</f>
        <v/>
      </c>
      <c r="C68" s="28">
        <f>IF(SUMIFS(PharmaData[Target],PharmaData[Month],$A68)=0,0,SUMIFS(PharmaData[Sales],PharmaData[Month],$A68)/SUMIFS(PharmaData[Target],PharmaData[Month],$A68))</f>
        <v/>
      </c>
    </row>
    <row r="69">
      <c r="A69" s="25" t="inlineStr">
        <is>
          <t>Aug</t>
        </is>
      </c>
      <c r="B69" s="26">
        <f>SUMIFS(PharmaData[Sales],PharmaData[Month],$A69)</f>
        <v/>
      </c>
      <c r="C69" s="28">
        <f>IF(SUMIFS(PharmaData[Target],PharmaData[Month],$A69)=0,0,SUMIFS(PharmaData[Sales],PharmaData[Month],$A69)/SUMIFS(PharmaData[Target],PharmaData[Month],$A69))</f>
        <v/>
      </c>
    </row>
    <row r="70">
      <c r="A70" s="25" t="inlineStr">
        <is>
          <t>Sep</t>
        </is>
      </c>
      <c r="B70" s="26">
        <f>SUMIFS(PharmaData[Sales],PharmaData[Month],$A70)</f>
        <v/>
      </c>
      <c r="C70" s="28">
        <f>IF(SUMIFS(PharmaData[Target],PharmaData[Month],$A70)=0,0,SUMIFS(PharmaData[Sales],PharmaData[Month],$A70)/SUMIFS(PharmaData[Target],PharmaData[Month],$A70))</f>
        <v/>
      </c>
    </row>
    <row r="71">
      <c r="A71" s="25" t="inlineStr">
        <is>
          <t>Oct</t>
        </is>
      </c>
      <c r="B71" s="26">
        <f>SUMIFS(PharmaData[Sales],PharmaData[Month],$A71)</f>
        <v/>
      </c>
      <c r="C71" s="28">
        <f>IF(SUMIFS(PharmaData[Target],PharmaData[Month],$A71)=0,0,SUMIFS(PharmaData[Sales],PharmaData[Month],$A71)/SUMIFS(PharmaData[Target],PharmaData[Month],$A71))</f>
        <v/>
      </c>
    </row>
    <row r="72">
      <c r="A72" s="25" t="inlineStr">
        <is>
          <t>Nov</t>
        </is>
      </c>
      <c r="B72" s="26">
        <f>SUMIFS(PharmaData[Sales],PharmaData[Month],$A72)</f>
        <v/>
      </c>
      <c r="C72" s="28">
        <f>IF(SUMIFS(PharmaData[Target],PharmaData[Month],$A72)=0,0,SUMIFS(PharmaData[Sales],PharmaData[Month],$A72)/SUMIFS(PharmaData[Target],PharmaData[Month],$A72))</f>
        <v/>
      </c>
    </row>
    <row r="73">
      <c r="A73" s="25" t="inlineStr">
        <is>
          <t>Dec</t>
        </is>
      </c>
      <c r="B73" s="26">
        <f>SUMIFS(PharmaData[Sales],PharmaData[Month],$A73)</f>
        <v/>
      </c>
      <c r="C73" s="28">
        <f>IF(SUMIFS(PharmaData[Target],PharmaData[Month],$A73)=0,0,SUMIFS(PharmaData[Sales],PharmaData[Month],$A73)/SUMIFS(PharmaData[Target],PharmaData[Month],$A73))</f>
        <v/>
      </c>
    </row>
    <row r="74">
      <c r="A74" s="25" t="inlineStr">
        <is>
          <t>Jan</t>
        </is>
      </c>
      <c r="B74" s="26">
        <f>SUMIFS(PharmaData[Sales],PharmaData[Month],$A74)</f>
        <v/>
      </c>
      <c r="C74" s="28">
        <f>IF(SUMIFS(PharmaData[Target],PharmaData[Month],$A74)=0,0,SUMIFS(PharmaData[Sales],PharmaData[Month],$A74)/SUMIFS(PharmaData[Target],PharmaData[Month],$A74))</f>
        <v/>
      </c>
    </row>
    <row r="75">
      <c r="A75" s="25" t="inlineStr">
        <is>
          <t>Feb</t>
        </is>
      </c>
      <c r="B75" s="26">
        <f>SUMIFS(PharmaData[Sales],PharmaData[Month],$A75)</f>
        <v/>
      </c>
      <c r="C75" s="28">
        <f>IF(SUMIFS(PharmaData[Target],PharmaData[Month],$A75)=0,0,SUMIFS(PharmaData[Sales],PharmaData[Month],$A75)/SUMIFS(PharmaData[Target],PharmaData[Month],$A75))</f>
        <v/>
      </c>
    </row>
    <row r="76">
      <c r="A76" s="25" t="inlineStr">
        <is>
          <t>Mar</t>
        </is>
      </c>
      <c r="B76" s="26">
        <f>SUMIFS(PharmaData[Sales],PharmaData[Month],$A76)</f>
        <v/>
      </c>
      <c r="C76" s="28">
        <f>IF(SUMIFS(PharmaData[Target],PharmaData[Month],$A76)=0,0,SUMIFS(PharmaData[Sales],PharmaData[Month],$A76)/SUMIFS(PharmaData[Target],PharmaData[Month],$A76))</f>
        <v/>
      </c>
    </row>
  </sheetData>
  <mergeCells count="1">
    <mergeCell ref="A1:F1"/>
  </mergeCells>
  <pageMargins left="0.75" right="0.75" top="1" bottom="1" header="0.5" footer="0.5"/>
  <pageSetup orientation="landscape" paperSize="9" fitToWidth="1"/>
</worksheet>
</file>

<file path=xl/worksheets/sheet4.xml><?xml version="1.0" encoding="utf-8"?>
<worksheet xmlns="http://schemas.openxmlformats.org/spreadsheetml/2006/main">
  <sheetPr>
    <tabColor rgb="00C43B5A"/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 ht="30" customHeight="1">
      <c r="A1" s="29" t="inlineStr">
        <is>
          <t>All numbers in this workbook are fictional teaching data, not real company figures.</t>
        </is>
      </c>
    </row>
    <row r="2" ht="30" customHeight="1">
      <c r="A2" s="30" t="inlineStr">
        <is>
          <t>The Dashboard sheet opens first. It has KPI cards, six charts and a top 5 table. Those are formulas.</t>
        </is>
      </c>
    </row>
    <row r="3" ht="30" customHeight="1">
      <c r="A3" s="30" t="inlineStr">
        <is>
          <t>Type only in the yellow cells on the Data sheet: Month, City, Plant, Form, Units, Sales, Target.</t>
        </is>
      </c>
    </row>
    <row r="4" ht="30" customHeight="1">
      <c r="A4" s="30" t="inlineStr">
        <is>
          <t>Green cells are formulas. The Calc sheet is formulas too. Do not type on Calc or on the Dashboard.</t>
        </is>
      </c>
    </row>
    <row r="5" ht="30" customHeight="1">
      <c r="A5" s="30" t="inlineStr">
        <is>
          <t>The top 5 table uses LARGE, INDEX and MATCH. Totals use SUMIFS, COUNTIFS or AVERAGEIFS.</t>
        </is>
      </c>
    </row>
    <row r="6" ht="30" customHeight="1">
      <c r="A6" s="30" t="inlineStr">
        <is>
          <t>Achievement is sales divided by target. Units is a count. Sales and target are in rupees.</t>
        </is>
      </c>
    </row>
    <row r="7" ht="30" customHeight="1">
      <c r="A7" s="30" t="inlineStr">
        <is>
          <t>Change one yellow number, then open Dashboard again. The cards, the top 5 and the charts move.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2026-10-03T14:14:13Z</dcterms:created>
  <dcterms:modified xmlns:dcterms="http://purl.org/dc/terms/" xmlns:xsi="http://www.w3.org/2001/XMLSchema-instance" xsi:type="dcterms:W3CDTF">2026-10-03T14:14:13Z</dcterms:modified>
</cp:coreProperties>
</file>